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Lenovo\Desktop\2025年预算公开模板（3.19提供各部门）\"/>
    </mc:Choice>
  </mc:AlternateContent>
  <xr:revisionPtr revIDLastSave="0" documentId="13_ncr:1_{78404DF3-DF96-4434-99CE-6E35F1D93E01}" xr6:coauthVersionLast="47" xr6:coauthVersionMax="47" xr10:uidLastSave="{00000000-0000-0000-0000-000000000000}"/>
  <bookViews>
    <workbookView xWindow="-120" yWindow="-120" windowWidth="29040" windowHeight="15720" firstSheet="7" activeTab="8" xr2:uid="{00000000-000D-0000-FFFF-FFFF00000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部门基本支出预算表04!$A$7:$W$55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6" l="1"/>
  <c r="A2" i="15"/>
  <c r="A2" i="14"/>
  <c r="A2" i="13"/>
  <c r="A2" i="12"/>
  <c r="A2" i="11"/>
  <c r="G5" i="17"/>
  <c r="F5" i="17"/>
  <c r="E5" i="17"/>
  <c r="A3" i="17"/>
  <c r="A2" i="17"/>
  <c r="A3" i="16"/>
  <c r="A3" i="15"/>
  <c r="A3" i="14"/>
  <c r="A3" i="13"/>
  <c r="A3" i="12"/>
  <c r="A3" i="11"/>
  <c r="A3" i="10"/>
  <c r="A2" i="10"/>
  <c r="A3" i="9"/>
  <c r="A2" i="9"/>
  <c r="A3" i="8"/>
  <c r="A2" i="8"/>
  <c r="A3" i="7"/>
  <c r="A2" i="7"/>
  <c r="A3" i="6"/>
  <c r="A2" i="6"/>
  <c r="A3" i="5"/>
  <c r="A2" i="5"/>
  <c r="D5" i="4"/>
  <c r="B5" i="4"/>
  <c r="A3" i="4"/>
  <c r="A2" i="4"/>
  <c r="A3" i="3"/>
  <c r="A2" i="3"/>
  <c r="A3" i="2"/>
  <c r="A2" i="2"/>
  <c r="D38" i="1"/>
  <c r="B37" i="1"/>
  <c r="B34" i="1"/>
  <c r="B38" i="1" s="1"/>
  <c r="D5" i="1"/>
  <c r="B5" i="1"/>
  <c r="A3" i="1"/>
  <c r="A2" i="1"/>
</calcChain>
</file>

<file path=xl/sharedStrings.xml><?xml version="1.0" encoding="utf-8"?>
<sst xmlns="http://schemas.openxmlformats.org/spreadsheetml/2006/main" count="1267" uniqueCount="500">
  <si>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</si>
  <si>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</si>
  <si>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</si>
  <si>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</si>
  <si>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</si>
  <si>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</si>
  <si>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</si>
  <si>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</si>
  <si>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</si>
  <si>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</si>
  <si>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</si>
  <si>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</si>
  <si>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</si>
  <si>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</si>
  <si>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</si>
  <si>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</si>
  <si>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</si>
  <si>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</si>
  <si>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</si>
  <si>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</si>
  <si>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</si>
  <si>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</si>
  <si>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</si>
  <si>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</si>
  <si>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</si>
  <si>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</si>
  <si>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</si>
  <si>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</si>
  <si>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</si>
  <si>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</si>
  <si>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</si>
  <si>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</si>
  <si>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</si>
  <si>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</si>
  <si>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</si>
  <si>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</si>
  <si>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</si>
  <si>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</si>
  <si>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</si>
  <si>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</si>
  <si>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</si>
  <si>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</si>
  <si>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</si>
  <si>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</si>
  <si>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</si>
  <si>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</si>
  <si>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</si>
  <si>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</si>
  <si>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</si>
  <si>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</si>
  <si>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</si>
  <si>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</si>
  <si>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</si>
  <si>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</si>
  <si>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</si>
  <si>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</si>
  <si>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</si>
  <si>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</si>
  <si>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</si>
  <si>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</si>
  <si>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</si>
  <si>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</si>
  <si>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</si>
  <si>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</si>
  <si>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</si>
  <si>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</si>
  <si>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</si>
  <si>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</si>
  <si>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</si>
  <si>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</si>
  <si>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189001</t>
  </si>
  <si>
    <t>中国共产党镇康县委员会宣传部</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</si>
  <si>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</si>
  <si>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</si>
  <si>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</si>
  <si>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</si>
  <si>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</si>
  <si>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</si>
  <si>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</si>
  <si>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</si>
  <si>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</si>
  <si>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</si>
  <si>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</si>
  <si>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</si>
  <si>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</si>
  <si>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</si>
  <si>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20133</t>
  </si>
  <si>
    <t>宣传事务</t>
  </si>
  <si>
    <t>2013301</t>
  </si>
  <si>
    <t>行政运行</t>
  </si>
  <si>
    <t>2013302</t>
  </si>
  <si>
    <t>一般行政管理事务</t>
  </si>
  <si>
    <t>2013350</t>
  </si>
  <si>
    <t>事业运行</t>
  </si>
  <si>
    <t>2013399</t>
  </si>
  <si>
    <t>其他宣传事务支出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</si>
  <si>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</si>
  <si>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</si>
  <si>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</si>
  <si>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</si>
  <si>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</si>
  <si>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</si>
  <si>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</si>
  <si>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</si>
  <si>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</si>
  <si>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</si>
  <si>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</si>
  <si>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</si>
  <si>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</si>
  <si>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</si>
  <si>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</si>
  <si>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</si>
  <si>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</si>
  <si>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</si>
  <si>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</si>
  <si>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</si>
  <si>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</si>
  <si>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</si>
  <si>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</si>
  <si>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</si>
  <si>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</si>
  <si>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</si>
  <si>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</si>
  <si>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</si>
  <si>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</si>
  <si>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</si>
  <si>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</si>
  <si>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</si>
  <si>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</si>
  <si>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</si>
  <si>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</si>
  <si>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</si>
  <si>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</si>
  <si>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</si>
  <si>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</si>
  <si>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</si>
  <si>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</si>
  <si>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</si>
  <si>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</si>
  <si>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</si>
  <si>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</si>
  <si>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</si>
  <si>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</si>
  <si>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</si>
  <si>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</si>
  <si>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</si>
  <si>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</si>
  <si>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</si>
  <si>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</si>
  <si>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</si>
  <si>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</si>
  <si>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</si>
  <si>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</si>
  <si>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</si>
  <si>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</si>
  <si>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</si>
  <si>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</si>
  <si>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</si>
  <si>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</si>
  <si>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</si>
  <si>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</si>
  <si>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</si>
  <si>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</si>
  <si>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</si>
  <si>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</si>
  <si>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</si>
  <si>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</si>
  <si>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</si>
  <si>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</si>
  <si>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</si>
  <si>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</si>
  <si>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</si>
  <si>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</si>
  <si>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</si>
  <si>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</si>
  <si>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</si>
  <si>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</si>
  <si>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</si>
  <si>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</si>
  <si>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</si>
  <si>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</si>
  <si>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</si>
  <si>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</si>
  <si>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</si>
  <si>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</si>
  <si>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</si>
  <si>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</si>
  <si>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</si>
  <si>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</si>
  <si>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</si>
  <si>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</si>
  <si>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</si>
  <si>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</si>
  <si>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</si>
  <si>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</si>
  <si>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</si>
  <si>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</si>
  <si>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</si>
  <si>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</si>
  <si>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</si>
  <si>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</si>
  <si>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</si>
  <si>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</si>
  <si>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530924210000000001449</t>
  </si>
  <si>
    <t>行政人员支出工资</t>
  </si>
  <si>
    <t>30101</t>
  </si>
  <si>
    <t>基本工资</t>
  </si>
  <si>
    <t>530924210000000001450</t>
  </si>
  <si>
    <t>事业人员支出工资</t>
  </si>
  <si>
    <t>30102</t>
  </si>
  <si>
    <t>津贴补贴</t>
  </si>
  <si>
    <t>30103</t>
  </si>
  <si>
    <t>奖金</t>
  </si>
  <si>
    <t>530924231100001407058</t>
  </si>
  <si>
    <t>公务员基础性绩效</t>
  </si>
  <si>
    <t>30107</t>
  </si>
  <si>
    <t>绩效工资</t>
  </si>
  <si>
    <t>530924231100001407047</t>
  </si>
  <si>
    <t>事业人员参照公务员规范后绩效</t>
  </si>
  <si>
    <t>530924210000000001451</t>
  </si>
  <si>
    <t>社会保障缴费</t>
  </si>
  <si>
    <t>30109</t>
  </si>
  <si>
    <t>职业年金缴费</t>
  </si>
  <si>
    <t>30110</t>
  </si>
  <si>
    <t>职工基本医疗保险缴费</t>
  </si>
  <si>
    <t>30112</t>
  </si>
  <si>
    <t>其他社会保障缴费</t>
  </si>
  <si>
    <t>530924231100001292448</t>
  </si>
  <si>
    <t>30113</t>
  </si>
  <si>
    <t>530924251100003763997</t>
  </si>
  <si>
    <t>政府编外长期临聘人员支出</t>
  </si>
  <si>
    <t>30199</t>
  </si>
  <si>
    <t>其他工资福利支出</t>
  </si>
  <si>
    <t>530924210000000003412</t>
  </si>
  <si>
    <t>530924210000000001458</t>
  </si>
  <si>
    <t>机关事业单位公用经费</t>
  </si>
  <si>
    <t>30201</t>
  </si>
  <si>
    <t>办公费</t>
  </si>
  <si>
    <t>邮电费</t>
  </si>
  <si>
    <t>530924241100002312367</t>
  </si>
  <si>
    <t>公务接待费（公用经费）</t>
  </si>
  <si>
    <t>30215</t>
  </si>
  <si>
    <t>会议费</t>
  </si>
  <si>
    <t>530924241100002312382</t>
  </si>
  <si>
    <t>公务用车运行维护费（公用经费）</t>
  </si>
  <si>
    <t>30231</t>
  </si>
  <si>
    <t>公务用车运行维护费</t>
  </si>
  <si>
    <t>530924221100000597949</t>
  </si>
  <si>
    <t>工会经费</t>
  </si>
  <si>
    <t>30228</t>
  </si>
  <si>
    <t>530924210000000001455</t>
  </si>
  <si>
    <t>530924251100003833527</t>
  </si>
  <si>
    <t>车辆租赁费</t>
  </si>
  <si>
    <t>30239</t>
  </si>
  <si>
    <t>其他交通费用</t>
  </si>
  <si>
    <t>530924210000000001457</t>
  </si>
  <si>
    <t>530924231100001292449</t>
  </si>
  <si>
    <t>离退休费</t>
  </si>
  <si>
    <t>30302</t>
  </si>
  <si>
    <t>退休费</t>
  </si>
  <si>
    <t>530924241100002477228</t>
  </si>
  <si>
    <t>生活补助</t>
  </si>
  <si>
    <t>30305</t>
  </si>
  <si>
    <t>预算05-1表</t>
  </si>
  <si>
    <t>项目分类</t>
  </si>
  <si>
    <t>项目单位</t>
  </si>
  <si>
    <t>经济科目编码</t>
  </si>
  <si>
    <t>经济科目名称</t>
  </si>
  <si>
    <t>本年拨款</t>
  </si>
  <si>
    <t>其中：本次下达</t>
  </si>
  <si>
    <t>2025年春节慰问补助经费</t>
  </si>
  <si>
    <t>事业发展类</t>
  </si>
  <si>
    <t>530924251100004073393</t>
  </si>
  <si>
    <t>非财政资金电影《边塞》拍摄经费</t>
  </si>
  <si>
    <t>专项业务类</t>
  </si>
  <si>
    <t>530924231100001818051</t>
  </si>
  <si>
    <t>30226</t>
  </si>
  <si>
    <t>劳务费</t>
  </si>
  <si>
    <t>非财政资金戍边馆社科普及基地专项资金</t>
  </si>
  <si>
    <t>530924231100001976314</t>
  </si>
  <si>
    <t>全民国防教育宣传经费</t>
  </si>
  <si>
    <t>530924251100003864695</t>
  </si>
  <si>
    <t>新时代文明实践中心运转专项经费</t>
  </si>
  <si>
    <t>530924210000000001552</t>
  </si>
  <si>
    <t>宣传工作经费</t>
  </si>
  <si>
    <t>530924210000000002465</t>
  </si>
  <si>
    <t>预算05-2表</t>
  </si>
  <si>
    <t>单位名称、项目名称</t>
  </si>
  <si>
    <t>项目年度绩效目标</t>
  </si>
  <si>
    <t>一级指标</t>
  </si>
  <si>
    <t>二级指标</t>
  </si>
  <si>
    <t>三级指标</t>
  </si>
  <si>
    <t>指标性质</t>
  </si>
  <si>
    <t>指标值</t>
  </si>
  <si>
    <t>度量单位</t>
  </si>
  <si>
    <t>指标属性</t>
  </si>
  <si>
    <t>指标内容</t>
  </si>
  <si>
    <t>通过拍摄一部电影《边塞》，并完成公演，达到宣传镇康边疆儿女守边固边、保家卫国崇高情怀的目的</t>
  </si>
  <si>
    <t>产出指标</t>
  </si>
  <si>
    <t>数量指标</t>
  </si>
  <si>
    <t>拍摄电影数量</t>
  </si>
  <si>
    <t>=</t>
  </si>
  <si>
    <t>1.0</t>
  </si>
  <si>
    <t>部</t>
  </si>
  <si>
    <t>定量指标</t>
  </si>
  <si>
    <t>拍摄一部电影《边塞》</t>
  </si>
  <si>
    <t>质量指标</t>
  </si>
  <si>
    <t>影片验收合格率</t>
  </si>
  <si>
    <t>&gt;=</t>
  </si>
  <si>
    <t>90</t>
  </si>
  <si>
    <t>%</t>
  </si>
  <si>
    <t>完成拍摄制作公演，影片验收合格率90%</t>
  </si>
  <si>
    <t>时效指标</t>
  </si>
  <si>
    <t>公演时间</t>
  </si>
  <si>
    <t>2025年年内</t>
  </si>
  <si>
    <t>定性指标</t>
  </si>
  <si>
    <t>成本指标</t>
  </si>
  <si>
    <t>经济成本指标</t>
  </si>
  <si>
    <t>20</t>
  </si>
  <si>
    <t>万元</t>
  </si>
  <si>
    <t>拍摄制作经费20万元</t>
  </si>
  <si>
    <t>效益指标</t>
  </si>
  <si>
    <t>社会效益</t>
  </si>
  <si>
    <t>观影人数</t>
  </si>
  <si>
    <t>20000</t>
  </si>
  <si>
    <t>人次</t>
  </si>
  <si>
    <t>达到宣传镇康目的</t>
  </si>
  <si>
    <t>满意度指标</t>
  </si>
  <si>
    <t>服务对象满意度</t>
  </si>
  <si>
    <t>主管部门满意度</t>
  </si>
  <si>
    <t>主管部门满意度90%</t>
  </si>
  <si>
    <t>通过组建至少8支志愿服务队伍和开展至少10次集中性活动，达到参与人数占比常驻人口2%的目的.</t>
  </si>
  <si>
    <t>组建志愿服务队伍数量</t>
  </si>
  <si>
    <t>8</t>
  </si>
  <si>
    <t>支</t>
  </si>
  <si>
    <t>组建志愿服务队伍数量8支</t>
  </si>
  <si>
    <t>全年开展集中性活动数量</t>
  </si>
  <si>
    <t>10</t>
  </si>
  <si>
    <t>次</t>
  </si>
  <si>
    <t>全年开展集中性活动数量10次</t>
  </si>
  <si>
    <t>文明实践中心运转率</t>
  </si>
  <si>
    <t>文明实践中心运转率90%以上</t>
  </si>
  <si>
    <t>工作完成时限</t>
  </si>
  <si>
    <t>2025年11月20日前完成</t>
  </si>
  <si>
    <t>实际完成值/指标值*分值</t>
  </si>
  <si>
    <t>2025年预算10万元</t>
  </si>
  <si>
    <t>参与人数占所在地常住人口比例</t>
  </si>
  <si>
    <t>参与人数占所在地常住人口比例2%</t>
  </si>
  <si>
    <t>志愿者满意度</t>
  </si>
  <si>
    <t>志愿者满意度90%</t>
  </si>
  <si>
    <t>通过开展5次国防教育宣传活动，达到每年国防教育普及率达到90%的目的</t>
  </si>
  <si>
    <t>宣传活动次数</t>
  </si>
  <si>
    <t>宣传活动次数5次</t>
  </si>
  <si>
    <t>宣传活动出勤率</t>
  </si>
  <si>
    <t>宣传活动出勤率90%</t>
  </si>
  <si>
    <t>组织活动及时率</t>
  </si>
  <si>
    <t>组织活动及时率90%</t>
  </si>
  <si>
    <t>10000</t>
  </si>
  <si>
    <t>元</t>
  </si>
  <si>
    <t>预算1万元</t>
  </si>
  <si>
    <t>国防教育普及人数</t>
  </si>
  <si>
    <t>国防教育普及人数1万人次</t>
  </si>
  <si>
    <t>活动人员满意度</t>
  </si>
  <si>
    <t>活动人员满意度92%</t>
  </si>
  <si>
    <t>通过开展10人次科普培训，达到发掘和培训人才目的；通过开展5次科普活动，达到让群众在悄无声息的情况下对新时代中国特色社会主义思想、社会主义核心价值观入心入脑的目的；通过加强社科普及场所建设，达到提高场所服务化、智能化、人性化的服务水平的目的</t>
  </si>
  <si>
    <t>科普人员培训人数</t>
  </si>
  <si>
    <t>科普人员培训人数10人次</t>
  </si>
  <si>
    <t>开展科普活动次数</t>
  </si>
  <si>
    <t>场</t>
  </si>
  <si>
    <t>开展科普活动5场</t>
  </si>
  <si>
    <t>活动及培训人员满勤率</t>
  </si>
  <si>
    <t>活动及培训人员满勤率90%</t>
  </si>
  <si>
    <t>开展活动及培训时间</t>
  </si>
  <si>
    <t>2025年11月30日前</t>
  </si>
  <si>
    <t>年-月-日</t>
  </si>
  <si>
    <t>2025年11月30日前开展活动及培训</t>
  </si>
  <si>
    <t>41168</t>
  </si>
  <si>
    <t>经济成本指标41168元</t>
  </si>
  <si>
    <t>戍边馆年参观人数</t>
  </si>
  <si>
    <t>万人次</t>
  </si>
  <si>
    <t>戍边馆年参观人数2万人次</t>
  </si>
  <si>
    <t>参观人员满意度</t>
  </si>
  <si>
    <t>参观人员满意度90%以上</t>
  </si>
  <si>
    <t>通过发放超过4处值班春节慰问经费，保障发射台、中波台、融媒体中心值班人员度过一个温暖祥和的春节</t>
  </si>
  <si>
    <t>慰问机构处</t>
  </si>
  <si>
    <t>4</t>
  </si>
  <si>
    <t>人</t>
  </si>
  <si>
    <t>反映慰问机构处</t>
  </si>
  <si>
    <t>慰问金发放足额率</t>
  </si>
  <si>
    <t>100</t>
  </si>
  <si>
    <t>反映春节慰问经费足额发放情况</t>
  </si>
  <si>
    <t>慰问金发放及时率</t>
  </si>
  <si>
    <t>反映补助资金发放时效</t>
  </si>
  <si>
    <t>&lt;=</t>
  </si>
  <si>
    <t>8000</t>
  </si>
  <si>
    <t>反映成本控制情况</t>
  </si>
  <si>
    <t>维护社会和谐稳定</t>
  </si>
  <si>
    <t>有效</t>
  </si>
  <si>
    <t>反映开展春节慰问活动带来的社会效益</t>
  </si>
  <si>
    <t>慰问对象满意度</t>
  </si>
  <si>
    <t>反映受益对象满意度</t>
  </si>
  <si>
    <t>广告牌租赁数量</t>
  </si>
  <si>
    <t>1.00</t>
  </si>
  <si>
    <t>块</t>
  </si>
  <si>
    <t>龙镇桥广告牌租赁</t>
  </si>
  <si>
    <t xml:space="preserve">
通过租赁龙镇桥1块广告牌、户外广告牌制作、展板制作5块，理论中心组学习8场次，接待主题宣传报道记者100人次，完成一个社科联课题研究，制作一部镇康微电影或宣传片，习近平思想读书会4次，意识形态研判会4次，达到用习近平新时代中国特色社会主义思想武装党员、教育人民、指导实践，巩固壮大奋进新时代主流思想舆论，着力用社会主义核心价值观铸魂育人维护意识形态安全的目的</t>
  </si>
  <si>
    <t>户外广告牌制作、展板制作数量</t>
  </si>
  <si>
    <t>户外广告牌制作、展板制作5块</t>
  </si>
  <si>
    <t>宣传报道接待记者数量</t>
  </si>
  <si>
    <t>中央、省、市媒体接待费及县上大型活动宣传报道接待记者数量200人次</t>
  </si>
  <si>
    <t>社科联课题研究数量</t>
  </si>
  <si>
    <t>个</t>
  </si>
  <si>
    <t>完成一个社科联课题研究</t>
  </si>
  <si>
    <t>制作微电影或宣传片数量</t>
  </si>
  <si>
    <t>制作一部镇康微电影或宣传片</t>
  </si>
  <si>
    <t>开展习近平新时代中国特色社会主义思想读书会次数</t>
  </si>
  <si>
    <t>习近平新时代中国特色社会主义思想读书会不少于4次</t>
  </si>
  <si>
    <t>意识形态研判会次数</t>
  </si>
  <si>
    <t>意识形态研判会不少于2次</t>
  </si>
  <si>
    <t>8项工作完成率</t>
  </si>
  <si>
    <t>95</t>
  </si>
  <si>
    <t>10项工作完成率95%</t>
  </si>
  <si>
    <t>宣传工作完成时间</t>
  </si>
  <si>
    <t>2025.12.31前</t>
  </si>
  <si>
    <t>成本10万</t>
  </si>
  <si>
    <t>镇康形象知晓率</t>
  </si>
  <si>
    <t>镇康形象知晓率90%以上</t>
  </si>
  <si>
    <t>镇康群众满意度</t>
  </si>
  <si>
    <t>群众满意度高90%以上</t>
  </si>
  <si>
    <t>记者满意度</t>
  </si>
  <si>
    <t>记者满意度90%以上</t>
  </si>
  <si>
    <t>政府性基金预算支出预算表</t>
  </si>
  <si>
    <t>单位名称：全部</t>
  </si>
  <si>
    <t>本年政府性基金预算支出</t>
  </si>
  <si>
    <t>备注：此表无数据作空表公开。</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</si>
  <si>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</si>
  <si>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</si>
  <si>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</si>
  <si>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</si>
  <si>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</si>
  <si>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</si>
  <si>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</si>
  <si>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</si>
  <si>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</si>
  <si>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</si>
  <si>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</si>
  <si>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</si>
  <si>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</si>
  <si>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政府性基金</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</si>
  <si>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</si>
  <si>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</si>
  <si>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</si>
  <si>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</si>
  <si>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</si>
  <si>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</si>
  <si>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</si>
  <si>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</si>
  <si>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</si>
  <si>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</si>
  <si>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</si>
  <si>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</si>
  <si>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</si>
  <si>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</si>
  <si>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</si>
  <si>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</si>
  <si>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</si>
  <si>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</si>
  <si>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</si>
  <si>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机关事业单位公用经费</t>
    <phoneticPr fontId="29" type="noConversion"/>
  </si>
  <si>
    <t>行政人员支出工资</t>
    <phoneticPr fontId="29" type="noConversion"/>
  </si>
  <si>
    <t>政府编外长期临聘人员支出</t>
    <phoneticPr fontId="29" type="noConversion"/>
  </si>
  <si>
    <t>新时代文明实践中心运转专项经费</t>
    <phoneticPr fontId="29" type="noConversion"/>
  </si>
  <si>
    <t>宣传工作经费</t>
    <phoneticPr fontId="29" type="noConversion"/>
  </si>
  <si>
    <t>全民国防教育宣传经费</t>
    <phoneticPr fontId="29" type="noConversion"/>
  </si>
  <si>
    <t>机关事业单位基本养老保险缴费支出</t>
    <phoneticPr fontId="29" type="noConversion"/>
  </si>
  <si>
    <t>行政单位医疗</t>
    <phoneticPr fontId="29" type="noConversion"/>
  </si>
  <si>
    <t>行政事业单位医疗</t>
    <phoneticPr fontId="29" type="noConversion"/>
  </si>
  <si>
    <t>机关事业单位基本养老保险缴费</t>
    <phoneticPr fontId="29" type="noConversion"/>
  </si>
  <si>
    <t>职工基本医疗保险缴费</t>
    <phoneticPr fontId="29" type="noConversion"/>
  </si>
  <si>
    <t>其他社会保障缴费</t>
    <phoneticPr fontId="29" type="noConversion"/>
  </si>
  <si>
    <t>住房公积金</t>
    <phoneticPr fontId="29" type="noConversion"/>
  </si>
  <si>
    <t>其他工资福利支出</t>
    <phoneticPr fontId="29" type="noConversion"/>
  </si>
  <si>
    <t>差旅费</t>
    <phoneticPr fontId="29" type="noConversion"/>
  </si>
  <si>
    <t>公务用车运行维护费</t>
    <phoneticPr fontId="29" type="noConversion"/>
  </si>
  <si>
    <t>工会经费</t>
    <phoneticPr fontId="29" type="noConversion"/>
  </si>
  <si>
    <t>其他交通费用</t>
    <phoneticPr fontId="29" type="noConversion"/>
  </si>
  <si>
    <t>行政人员公务交通补贴</t>
    <phoneticPr fontId="29" type="noConversion"/>
  </si>
  <si>
    <t>退休费</t>
    <phoneticPr fontId="29" type="noConversion"/>
  </si>
  <si>
    <t>生活补助</t>
    <phoneticPr fontId="29" type="noConversion"/>
  </si>
  <si>
    <t>非财政资金电影《边塞》拍摄经费</t>
    <phoneticPr fontId="29" type="noConversion"/>
  </si>
  <si>
    <t>通过拍摄一部电影《边塞》，并完成公演，达到宣传镇康边疆儿女守边固边、保家卫国崇高情怀的目的</t>
    <phoneticPr fontId="29" type="noConversion"/>
  </si>
  <si>
    <t>通过开展5次国防教育宣传活动，达到每年国防教育普及率达到90%的目的</t>
    <phoneticPr fontId="29" type="noConversion"/>
  </si>
  <si>
    <t xml:space="preserve">
通过租赁龙镇桥1块广告牌、户外广告牌制作、展板制作5块，县委理论学习中心组学习8场次，接待主题宣传报道记者100人次，完成一个社科联课题研究，制作一部镇康微电影或宣传片，习近平新时代中国特色社会主义思想读书会4次，意识形态研判会4次，达到用习近平新时代中国特色社会主义思想武装党员、教育人民、指导实践，巩固壮大奋进新时代主流思想舆论，着力用社会主义核心价值观铸魂育人维护意识形态安全的目的</t>
    <phoneticPr fontId="29" type="noConversion"/>
  </si>
  <si>
    <t>县委理论学习中心组学习次数</t>
    <phoneticPr fontId="29" type="noConversion"/>
  </si>
  <si>
    <t>县委理论学习中心组学习8场次</t>
    <phoneticPr fontId="29" type="noConversion"/>
  </si>
  <si>
    <t>预算06表</t>
    <phoneticPr fontId="29" type="noConversion"/>
  </si>
  <si>
    <t>预算09-1表</t>
    <phoneticPr fontId="29" type="noConversion"/>
  </si>
  <si>
    <t>通过开展10人次科普培训，达到发掘和培训人才目的；通过开展5次科普活动，达到让群众在悄无声息的情况下对习近平新时代中国特色社会主义思想、社会主义核心价值观入心入脑的目的；通过加强社科普及场所建设，达到提高场所服务化、智能化、人性化的服务水平的目的</t>
    <phoneticPr fontId="29" type="noConversion"/>
  </si>
  <si>
    <t>2025年完成</t>
    <phoneticPr fontId="29" type="noConversion"/>
  </si>
  <si>
    <t>通过组建至少8支志愿服务队伍和开展至少10次集中性活动，达到参与人数占比常住人口2%的目的.</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</si>
</sst>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yyyy/mm/dd"/>
    <numFmt numFmtId="178" formatCode="yyyy/mm/dd\ hh:mm:ss"/>
    <numFmt numFmtId="179" formatCode="#,##0.00;\-#,##0.00;;@"/>
  </numFmts>
  <fonts count="30" x14ac:knownFonts="1">
    <font>
      <sz val="9"/>
      <color theme="1"/>
      <name val="Microsoft YaHei UI"/>
      <charset val="134"/>
    </font>
    <font>
      <sz val="10"/>
      <color rgb="FF000000"/>
      <name val="宋体"/>
      <family val="3"/>
      <charset val="134"/>
    </font>
    <font>
      <sz val="22"/>
      <color rgb="FF000000"/>
      <name val="方正小标宋简体"/>
      <family val="4"/>
      <charset val="134"/>
    </font>
    <font>
      <b/>
      <sz val="23"/>
      <color rgb="FF000000"/>
      <name val="宋体"/>
      <family val="3"/>
      <charset val="134"/>
    </font>
    <font>
      <sz val="9"/>
      <color rgb="FF000000"/>
      <name val="宋体"/>
      <family val="3"/>
      <charset val="134"/>
    </font>
    <font>
      <sz val="11"/>
      <color rgb="FF000000"/>
      <name val="宋体"/>
      <family val="3"/>
      <charset val="134"/>
    </font>
    <font>
      <sz val="11.25"/>
      <name val="宋体"/>
      <family val="3"/>
      <charset val="134"/>
    </font>
    <font>
      <sz val="9"/>
      <name val="宋体"/>
      <family val="3"/>
      <charset val="134"/>
    </font>
    <font>
      <sz val="10"/>
      <name val="宋体"/>
      <family val="3"/>
      <charset val="134"/>
    </font>
    <font>
      <sz val="11.25"/>
      <color rgb="FF000000"/>
      <name val="宋体"/>
      <family val="3"/>
      <charset val="134"/>
    </font>
    <font>
      <b/>
      <sz val="23"/>
      <name val="宋体"/>
      <family val="3"/>
      <charset val="134"/>
    </font>
    <font>
      <b/>
      <sz val="22"/>
      <color rgb="FF000000"/>
      <name val="宋体"/>
      <family val="3"/>
      <charset val="134"/>
    </font>
    <font>
      <sz val="11"/>
      <name val="宋体"/>
      <family val="3"/>
      <charset val="134"/>
    </font>
    <font>
      <sz val="10"/>
      <color rgb="FFFFFFFF"/>
      <name val="宋体"/>
      <family val="3"/>
      <charset val="134"/>
    </font>
    <font>
      <b/>
      <sz val="21"/>
      <color rgb="FF000000"/>
      <name val="宋体"/>
      <family val="3"/>
      <charset val="134"/>
    </font>
    <font>
      <sz val="10"/>
      <color theme="1"/>
      <name val="宋体"/>
      <family val="3"/>
      <charset val="134"/>
    </font>
    <font>
      <sz val="9"/>
      <color theme="1"/>
      <name val="宋体"/>
      <family val="3"/>
      <charset val="134"/>
    </font>
    <font>
      <sz val="11"/>
      <color theme="1"/>
      <name val="宋体"/>
      <family val="3"/>
      <charset val="134"/>
    </font>
    <font>
      <sz val="12"/>
      <color theme="1"/>
      <name val="宋体"/>
      <family val="3"/>
      <charset val="134"/>
    </font>
    <font>
      <sz val="20"/>
      <color rgb="FF000000"/>
      <name val="宋体"/>
      <family val="3"/>
      <charset val="134"/>
    </font>
    <font>
      <b/>
      <sz val="10"/>
      <color rgb="FF000000"/>
      <name val="宋体"/>
      <family val="3"/>
      <charset val="134"/>
    </font>
    <font>
      <b/>
      <sz val="9"/>
      <color rgb="FF000000"/>
      <name val="宋体"/>
      <family val="3"/>
      <charset val="134"/>
    </font>
    <font>
      <b/>
      <sz val="9"/>
      <name val="宋体"/>
      <family val="3"/>
      <charset val="134"/>
    </font>
    <font>
      <sz val="10"/>
      <name val="Arial"/>
      <family val="2"/>
    </font>
    <font>
      <sz val="28"/>
      <color rgb="FF000000"/>
      <name val="宋体"/>
      <family val="3"/>
      <charset val="134"/>
    </font>
    <font>
      <sz val="10"/>
      <name val="Microsoft YaHei UI"/>
      <family val="2"/>
      <charset val="134"/>
    </font>
    <font>
      <sz val="30"/>
      <color rgb="FF000000"/>
      <name val="宋体"/>
      <family val="3"/>
      <charset val="134"/>
    </font>
    <font>
      <sz val="19"/>
      <color rgb="FF000000"/>
      <name val="宋体"/>
      <family val="3"/>
      <charset val="134"/>
    </font>
    <font>
      <b/>
      <sz val="11"/>
      <color rgb="FF000000"/>
      <name val="宋体"/>
      <family val="3"/>
      <charset val="134"/>
    </font>
    <font>
      <sz val="9"/>
      <name val="Microsoft YaHei UI"/>
      <family val="2"/>
      <charset val="134"/>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s>
  <cellStyleXfs count="9">
    <xf numFmtId="0" fontId="0" fillId="0" borderId="0">
      <alignment vertical="top"/>
      <protection locked="0"/>
    </xf>
    <xf numFmtId="178" fontId="7" fillId="0" borderId="7">
      <alignment horizontal="right" vertical="center"/>
    </xf>
    <xf numFmtId="177" fontId="7" fillId="0" borderId="7">
      <alignment horizontal="right" vertical="center"/>
    </xf>
    <xf numFmtId="10" fontId="7" fillId="0" borderId="7">
      <alignment horizontal="right" vertical="center"/>
    </xf>
    <xf numFmtId="179" fontId="7" fillId="0" borderId="7">
      <alignment horizontal="right" vertical="center"/>
    </xf>
    <xf numFmtId="49" fontId="7" fillId="0" borderId="7">
      <alignment horizontal="left" vertical="center" wrapText="1"/>
    </xf>
    <xf numFmtId="179" fontId="7" fillId="0" borderId="7">
      <alignment horizontal="right" vertical="center"/>
    </xf>
    <xf numFmtId="21" fontId="7" fillId="0" borderId="7">
      <alignment horizontal="right" vertical="center"/>
    </xf>
    <xf numFmtId="176" fontId="7" fillId="0" borderId="7">
      <alignment horizontal="right" vertical="center"/>
    </xf>
  </cellStyleXfs>
  <cellXfs count="240">
    <xf numFmtId="0" fontId="0" fillId="0" borderId="0" xfId="0">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5" fillId="0" borderId="0" xfId="0" applyFont="1" applyAlignment="1" applyProtection="1"/>
    <xf numFmtId="0" fontId="5" fillId="0" borderId="1"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9" fontId="7" fillId="0" borderId="7" xfId="6"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 applyProtection="1">
      <alignment horizontal="left" vertical="center" wrapText="1"/>
      <protection locked="0"/>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8" fillId="0" borderId="0" xfId="0" applyFont="1" applyAlignment="1" applyProtection="1">
      <alignment horizontal="right"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0" xfId="0" applyFont="1" applyAlignment="1" applyProtection="1">
      <alignment vertical="center"/>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5" fillId="0" borderId="0" xfId="0" applyFont="1" applyAlignment="1" applyProtection="1">
      <alignmen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0" fontId="12"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5" fillId="0" borderId="0" xfId="0" applyFont="1" applyAlignmen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4" fillId="0" borderId="7" xfId="0" applyFont="1" applyBorder="1" applyAlignment="1">
      <alignment horizontal="left"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8" fillId="0" borderId="0" xfId="0" applyFont="1">
      <alignment vertical="top"/>
      <protection locked="0"/>
    </xf>
    <xf numFmtId="49" fontId="1" fillId="0" borderId="0" xfId="0" applyNumberFormat="1" applyFont="1" applyAlignment="1">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7" fillId="0" borderId="7" xfId="0" applyFont="1" applyBorder="1" applyAlignment="1" applyProtection="1">
      <alignment horizontal="left" vertical="center" indent="1"/>
    </xf>
    <xf numFmtId="0" fontId="15" fillId="0" borderId="0" xfId="0" applyFont="1" applyAlignment="1" applyProtection="1">
      <alignment horizontal="center"/>
    </xf>
    <xf numFmtId="0" fontId="15" fillId="0" borderId="0" xfId="0" applyFont="1" applyAlignment="1" applyProtection="1">
      <alignment horizontal="center" wrapText="1"/>
    </xf>
    <xf numFmtId="0" fontId="15" fillId="0" borderId="0" xfId="0" applyFont="1" applyAlignment="1" applyProtection="1">
      <alignment wrapText="1"/>
    </xf>
    <xf numFmtId="0" fontId="16" fillId="0" borderId="0" xfId="0" applyFont="1" applyAlignment="1" applyProtection="1">
      <alignment horizontal="right" vertical="center" wrapText="1"/>
    </xf>
    <xf numFmtId="0" fontId="5" fillId="0" borderId="7" xfId="0" applyFont="1" applyBorder="1" applyAlignment="1" applyProtection="1">
      <alignment horizontal="center" vertical="center"/>
    </xf>
    <xf numFmtId="0" fontId="9"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9" fontId="16" fillId="0" borderId="7" xfId="6" applyFont="1">
      <alignment horizontal="right" vertical="center"/>
    </xf>
    <xf numFmtId="179" fontId="16" fillId="0" borderId="7" xfId="6" applyFont="1" applyAlignment="1">
      <alignment horizontal="center" vertical="center"/>
    </xf>
    <xf numFmtId="0" fontId="7" fillId="0" borderId="0" xfId="0" applyFont="1" applyAlignment="1">
      <alignment vertical="center"/>
      <protection locked="0"/>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9"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9" fontId="22" fillId="0" borderId="7" xfId="6" applyFont="1" applyProtection="1">
      <alignment horizontal="right" vertical="center"/>
      <protection locked="0"/>
    </xf>
    <xf numFmtId="0" fontId="23" fillId="0" borderId="0" xfId="0" applyFont="1" applyProtection="1">
      <alignment vertical="top"/>
    </xf>
    <xf numFmtId="0" fontId="25" fillId="0" borderId="0" xfId="0" applyFont="1" applyAlignment="1" applyProtection="1"/>
    <xf numFmtId="0" fontId="5" fillId="0" borderId="0" xfId="0" applyFont="1" applyAlignment="1" applyProtection="1">
      <alignment vertical="center"/>
    </xf>
    <xf numFmtId="0" fontId="6" fillId="0" borderId="11" xfId="0" applyFont="1" applyBorder="1" applyAlignment="1" applyProtection="1">
      <alignment horizontal="center" vertical="center" wrapText="1"/>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5" fillId="0" borderId="0" xfId="0" applyFont="1" applyAlignment="1">
      <alignment vertical="center"/>
      <protection locked="0"/>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4" fillId="0" borderId="7" xfId="0" quotePrefix="1" applyFont="1" applyBorder="1" applyAlignment="1" applyProtection="1">
      <alignment horizontal="left" vertical="center" indent="1"/>
    </xf>
    <xf numFmtId="0" fontId="7" fillId="0" borderId="7" xfId="0" quotePrefix="1" applyFont="1" applyBorder="1" applyAlignment="1">
      <alignment horizontal="left" vertical="center" indent="2"/>
      <protection locked="0"/>
    </xf>
    <xf numFmtId="0" fontId="7" fillId="0" borderId="7" xfId="0" quotePrefix="1" applyFont="1" applyBorder="1" applyAlignment="1" applyProtection="1">
      <alignment horizontal="left" vertical="center" indent="2"/>
    </xf>
    <xf numFmtId="0" fontId="2" fillId="0" borderId="0" xfId="0" applyFont="1" applyAlignment="1" applyProtection="1">
      <alignment horizontal="center" vertical="center"/>
    </xf>
    <xf numFmtId="0" fontId="27" fillId="0" borderId="0" xfId="0" applyFont="1" applyAlignment="1" applyProtection="1">
      <alignment horizontal="center" vertical="top"/>
    </xf>
    <xf numFmtId="0" fontId="4" fillId="0" borderId="0" xfId="0" applyFont="1" applyAlignment="1" applyProtection="1">
      <alignment horizontal="left" vertical="center"/>
    </xf>
    <xf numFmtId="0" fontId="28" fillId="0" borderId="0" xfId="0" applyFont="1" applyAlignment="1" applyProtection="1">
      <alignment horizontal="center" vertical="center"/>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6" xfId="0" applyFont="1" applyBorder="1" applyAlignment="1" applyProtection="1">
      <alignment horizontal="center" vertical="center"/>
    </xf>
    <xf numFmtId="0" fontId="2" fillId="0" borderId="0" xfId="0" applyFont="1" applyAlignment="1">
      <alignment horizontal="center" vertical="center"/>
      <protection locked="0"/>
    </xf>
    <xf numFmtId="0" fontId="26" fillId="0" borderId="0" xfId="0" applyFont="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pplyProtection="1">
      <alignment vertical="center"/>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2" borderId="4" xfId="0" applyFont="1" applyFill="1" applyBorder="1" applyAlignment="1">
      <alignment horizontal="center" vertical="center" wrapText="1"/>
      <protection locked="0"/>
    </xf>
    <xf numFmtId="0" fontId="6" fillId="0" borderId="12"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11" xfId="0" applyFont="1" applyBorder="1" applyAlignment="1">
      <alignment horizontal="center" vertical="center"/>
      <protection locked="0"/>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6" fillId="0" borderId="1" xfId="0" applyFont="1" applyBorder="1" applyAlignment="1">
      <alignment horizontal="center" vertical="center" wrapText="1"/>
      <protection locked="0"/>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1" fillId="0" borderId="0" xfId="0" applyFont="1" applyAlignment="1" applyProtection="1">
      <alignment wrapText="1"/>
    </xf>
    <xf numFmtId="0" fontId="1" fillId="0" borderId="0" xfId="0" applyFont="1" applyAlignment="1" applyProtection="1"/>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5" fillId="0" borderId="3" xfId="0" applyFont="1" applyBorder="1" applyAlignment="1" applyProtection="1">
      <alignment horizontal="center" vertical="center"/>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5" fillId="0" borderId="1"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19" fillId="0" borderId="0" xfId="0" applyFont="1" applyAlignment="1" applyProtection="1">
      <alignment horizontal="center" vertical="center"/>
    </xf>
    <xf numFmtId="0" fontId="4" fillId="0" borderId="0" xfId="0" applyFont="1" applyAlignment="1">
      <alignment horizontal="left" vertical="center"/>
      <protection locked="0"/>
    </xf>
    <xf numFmtId="0" fontId="20" fillId="0" borderId="0" xfId="0" applyFont="1" applyAlignment="1" applyProtection="1">
      <alignment horizontal="center" vertical="center"/>
    </xf>
    <xf numFmtId="0" fontId="5" fillId="0" borderId="1" xfId="0" applyFont="1" applyBorder="1" applyAlignment="1">
      <alignment horizontal="center" vertical="center"/>
      <protection locked="0"/>
    </xf>
    <xf numFmtId="0" fontId="14" fillId="0" borderId="0" xfId="0" applyFont="1" applyAlignment="1" applyProtection="1">
      <alignment horizontal="center" vertical="center"/>
    </xf>
    <xf numFmtId="49" fontId="8" fillId="0" borderId="0" xfId="0" applyNumberFormat="1" applyFont="1" applyAlignment="1" applyProtection="1">
      <alignment vertical="center"/>
    </xf>
    <xf numFmtId="0" fontId="8" fillId="0" borderId="0" xfId="0"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2" xfId="0" applyFont="1" applyBorder="1" applyAlignment="1">
      <alignment horizontal="center" vertical="center"/>
      <protection locked="0"/>
    </xf>
    <xf numFmtId="0" fontId="4" fillId="0" borderId="7" xfId="0" applyFont="1" applyBorder="1" applyAlignment="1" applyProtection="1">
      <alignment horizontal="center" vertical="center" wrapText="1"/>
    </xf>
    <xf numFmtId="0" fontId="5" fillId="0" borderId="9" xfId="0" applyFont="1" applyBorder="1" applyAlignment="1" applyProtection="1">
      <alignment horizontal="center" vertical="center"/>
    </xf>
    <xf numFmtId="0" fontId="5" fillId="0" borderId="11" xfId="0" applyFont="1" applyBorder="1" applyAlignment="1" applyProtection="1">
      <alignment horizontal="center" vertical="center"/>
    </xf>
    <xf numFmtId="0" fontId="3" fillId="0" borderId="0" xfId="0" applyFont="1" applyAlignment="1">
      <alignment horizontal="center" vertical="center"/>
      <protection locked="0"/>
    </xf>
    <xf numFmtId="0" fontId="15" fillId="0" borderId="0" xfId="0" applyFont="1" applyAlignment="1" applyProtection="1">
      <alignment horizontal="center" wrapText="1"/>
    </xf>
    <xf numFmtId="0" fontId="5" fillId="0" borderId="6" xfId="0" applyFont="1" applyBorder="1" applyAlignment="1">
      <alignment horizontal="center" vertical="center" wrapText="1"/>
      <protection locked="0"/>
    </xf>
    <xf numFmtId="0" fontId="9" fillId="0" borderId="7" xfId="0" applyFont="1" applyBorder="1" applyAlignment="1">
      <alignment horizontal="center" vertical="center"/>
      <protection locked="0"/>
    </xf>
    <xf numFmtId="0" fontId="17" fillId="0" borderId="6" xfId="0" applyFont="1" applyBorder="1" applyAlignment="1">
      <alignment horizontal="center" vertical="center" wrapText="1"/>
      <protection locked="0"/>
    </xf>
    <xf numFmtId="0" fontId="3" fillId="0" borderId="0" xfId="0" applyFont="1" applyAlignment="1" applyProtection="1">
      <alignment horizontal="center" vertical="center"/>
    </xf>
    <xf numFmtId="0" fontId="5" fillId="0" borderId="0" xfId="0" applyFont="1" applyAlignment="1">
      <alignment horizontal="left" vertical="center"/>
      <protection locked="0"/>
    </xf>
    <xf numFmtId="0" fontId="5" fillId="0" borderId="3" xfId="0" applyFont="1" applyBorder="1" applyAlignment="1">
      <alignment horizontal="center" vertical="center"/>
      <protection locked="0"/>
    </xf>
    <xf numFmtId="0" fontId="5" fillId="0" borderId="4" xfId="0" applyFont="1" applyBorder="1" applyAlignment="1">
      <alignment horizontal="center" vertical="center"/>
      <protection locked="0"/>
    </xf>
    <xf numFmtId="0" fontId="5" fillId="0" borderId="5" xfId="0" applyFont="1" applyBorder="1" applyAlignment="1" applyProtection="1">
      <alignment horizontal="center" vertical="center"/>
    </xf>
    <xf numFmtId="0" fontId="5" fillId="0" borderId="6"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5" fillId="0" borderId="0" xfId="0" applyFont="1" applyAlignment="1" applyProtection="1">
      <alignment horizontal="left" vertical="center"/>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7" fillId="0" borderId="7" xfId="0" applyFont="1" applyBorder="1" applyAlignment="1" applyProtection="1">
      <alignment horizontal="center" vertical="center" wrapText="1"/>
    </xf>
    <xf numFmtId="0" fontId="7" fillId="0" borderId="0" xfId="0" applyFont="1" applyAlignment="1">
      <alignment horizontal="left" vertical="center"/>
      <protection locked="0"/>
    </xf>
    <xf numFmtId="0" fontId="7" fillId="0" borderId="0" xfId="0" applyFont="1">
      <alignment vertical="top"/>
      <protection locked="0"/>
    </xf>
    <xf numFmtId="0" fontId="4" fillId="0" borderId="7" xfId="0" quotePrefix="1" applyFont="1" applyBorder="1" applyAlignment="1" applyProtection="1">
      <alignment horizontal="left" vertical="center" wrapText="1" indent="4"/>
    </xf>
    <xf numFmtId="0" fontId="4" fillId="0" borderId="7" xfId="0" applyFont="1" applyBorder="1" applyAlignment="1">
      <alignment horizontal="left" vertical="center" wrapText="1"/>
      <protection locked="0"/>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3" fillId="0" borderId="0" xfId="0" applyFont="1" applyAlignment="1">
      <alignment horizontal="right"/>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0" fontId="8" fillId="0" borderId="7" xfId="0" applyFont="1" applyBorder="1" applyAlignment="1" applyProtection="1">
      <alignment horizontal="center"/>
    </xf>
    <xf numFmtId="49" fontId="5" fillId="0" borderId="9" xfId="0" applyNumberFormat="1" applyFont="1" applyBorder="1" applyAlignment="1">
      <alignment horizontal="center" vertical="center" wrapText="1"/>
      <protection locked="0"/>
    </xf>
    <xf numFmtId="49" fontId="5" fillId="0" borderId="11"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11" xfId="0" applyFont="1" applyBorder="1" applyAlignment="1">
      <alignment horizontal="center" vertical="center"/>
      <protection locked="0"/>
    </xf>
    <xf numFmtId="0" fontId="2" fillId="0" borderId="0" xfId="0" applyFont="1" applyAlignment="1" applyProtection="1">
      <alignment horizontal="center" vertical="center" wrapText="1"/>
    </xf>
    <xf numFmtId="0" fontId="5" fillId="0" borderId="0" xfId="0" applyFont="1" applyAlignment="1" applyProtection="1"/>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2" fillId="0" borderId="12" xfId="0" applyFont="1" applyBorder="1" applyAlignment="1">
      <alignment horizontal="center" vertical="center"/>
      <protection locked="0"/>
    </xf>
    <xf numFmtId="0" fontId="12" fillId="0" borderId="12"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12" fillId="0" borderId="10" xfId="0" applyFont="1" applyBorder="1" applyAlignment="1">
      <alignment horizontal="center" vertical="center" wrapText="1"/>
      <protection locked="0"/>
    </xf>
    <xf numFmtId="0" fontId="5" fillId="0" borderId="11" xfId="0" applyFont="1" applyBorder="1" applyAlignment="1">
      <alignment horizontal="center" vertical="center"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4" fillId="0" borderId="0" xfId="0" applyFont="1" applyAlignment="1" applyProtection="1">
      <alignment horizontal="left" vertical="center" wrapText="1"/>
    </xf>
    <xf numFmtId="0" fontId="5" fillId="0" borderId="0" xfId="0" applyFont="1" applyAlignment="1" applyProtection="1">
      <alignment wrapText="1"/>
    </xf>
    <xf numFmtId="0" fontId="5" fillId="0" borderId="0" xfId="0" applyFont="1" applyAlignment="1">
      <protection locked="0"/>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7" fillId="0" borderId="7" xfId="0" applyFont="1" applyBorder="1" applyAlignment="1">
      <alignment horizontal="center" vertical="top"/>
      <protection locked="0"/>
    </xf>
    <xf numFmtId="0" fontId="5" fillId="0" borderId="9" xfId="0" applyFont="1" applyBorder="1" applyAlignment="1">
      <alignment horizontal="center" vertical="center" wrapText="1"/>
      <protection locked="0"/>
    </xf>
    <xf numFmtId="0" fontId="5" fillId="0" borderId="10" xfId="0" applyFont="1" applyBorder="1" applyAlignment="1">
      <alignment horizontal="center" vertical="center" wrapText="1"/>
      <protection locked="0"/>
    </xf>
    <xf numFmtId="0" fontId="11" fillId="0" borderId="0" xfId="0" applyFont="1" applyAlignment="1" applyProtection="1">
      <alignment horizontal="center" vertical="center" wrapText="1"/>
    </xf>
    <xf numFmtId="0" fontId="1" fillId="0" borderId="0" xfId="0" applyFont="1" applyAlignment="1" applyProtection="1">
      <alignment horizontal="right" wrapText="1"/>
    </xf>
    <xf numFmtId="0" fontId="8" fillId="0" borderId="0" xfId="0" applyFont="1" applyAlignment="1" applyProtection="1">
      <alignment wrapText="1"/>
    </xf>
    <xf numFmtId="0" fontId="10" fillId="0" borderId="0" xfId="0" applyFont="1" applyAlignment="1">
      <alignment horizontal="center" vertical="center"/>
      <protection locked="0"/>
    </xf>
    <xf numFmtId="0" fontId="1" fillId="0" borderId="0" xfId="0" applyFont="1" applyAlignment="1" applyProtection="1">
      <alignment vertical="center"/>
    </xf>
    <xf numFmtId="0" fontId="5" fillId="0" borderId="2"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7" fillId="0" borderId="7" xfId="0" applyFont="1" applyBorder="1" applyAlignment="1">
      <alignment horizontal="center" vertical="center"/>
      <protection locked="0"/>
    </xf>
  </cellXfs>
  <cellStyles count="9">
    <cellStyle name="DateStyle" xfId="2" xr:uid="{00000000-0005-0000-0000-00000D000000}"/>
    <cellStyle name="DateTimeStyle" xfId="1" xr:uid="{00000000-0005-0000-0000-000006000000}"/>
    <cellStyle name="IntegralNumberStyle" xfId="8" xr:uid="{00000000-0005-0000-0000-000038000000}"/>
    <cellStyle name="MoneyStyle" xfId="6" xr:uid="{00000000-0005-0000-0000-000036000000}"/>
    <cellStyle name="NumberStyle" xfId="4" xr:uid="{00000000-0005-0000-0000-000034000000}"/>
    <cellStyle name="PercentStyle" xfId="3" xr:uid="{00000000-0005-0000-0000-000023000000}"/>
    <cellStyle name="TextStyle" xfId="5" xr:uid="{00000000-0005-0000-0000-000035000000}"/>
    <cellStyle name="TimeStyle" xfId="7" xr:uid="{00000000-0005-0000-0000-000037000000}"/>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38"/>
  <sheetViews>
    <sheetView showZeros="0" workbookViewId="0"/>
  </sheetViews>
  <sheetFormatPr defaultColWidth="9.140625" defaultRowHeight="12" customHeight="1" x14ac:dyDescent="0.3"/>
  <cols>
    <col min="1" max="1" width="31.85546875" customWidth="1"/>
    <col min="2" max="2" width="35.5703125" customWidth="1"/>
    <col min="3" max="3" width="36.5703125" customWidth="1"/>
    <col min="4" max="4" width="33.85546875" customWidth="1"/>
  </cols>
  <sheetData>
    <row r="1" spans="1:4" ht="15" customHeight="1" x14ac:dyDescent="0.3">
      <c r="D1" s="18" t="s">
        <v>0</v>
      </c>
    </row>
    <row r="2" spans="1:4" ht="36" customHeight="1" x14ac:dyDescent="0.3">
      <c r="A2" s="118" t="str">
        <f>"2025"&amp;"年部门财务收支预算总表"</f>
        <v>2025年部门财务收支预算总表</v>
      </c>
      <c r="B2" s="119"/>
      <c r="C2" s="119"/>
      <c r="D2" s="119"/>
    </row>
    <row r="3" spans="1:4" ht="18.75" customHeight="1" x14ac:dyDescent="0.3">
      <c r="A3" s="120" t="str">
        <f>"单位名称："&amp;"中国共产党镇康县委员会宣传部"</f>
        <v>单位名称：中国共产党镇康县委员会宣传部</v>
      </c>
      <c r="B3" s="121"/>
      <c r="C3" s="106"/>
      <c r="D3" s="18" t="s">
        <v>1</v>
      </c>
    </row>
    <row r="4" spans="1:4" ht="18.75" customHeight="1" x14ac:dyDescent="0.3">
      <c r="A4" s="122" t="s">
        <v>2</v>
      </c>
      <c r="B4" s="123"/>
      <c r="C4" s="122" t="s">
        <v>3</v>
      </c>
      <c r="D4" s="123"/>
    </row>
    <row r="5" spans="1:4" ht="18.75" customHeight="1" x14ac:dyDescent="0.3">
      <c r="A5" s="124" t="s">
        <v>4</v>
      </c>
      <c r="B5" s="124" t="str">
        <f t="shared" ref="B5:D5" si="0">"2025"&amp;"年预算数"</f>
        <v>2025年预算数</v>
      </c>
      <c r="C5" s="124" t="s">
        <v>5</v>
      </c>
      <c r="D5" s="124" t="str">
        <f t="shared" si="0"/>
        <v>2025年预算数</v>
      </c>
    </row>
    <row r="6" spans="1:4" ht="18.75" customHeight="1" x14ac:dyDescent="0.3">
      <c r="A6" s="125"/>
      <c r="B6" s="125"/>
      <c r="C6" s="125"/>
      <c r="D6" s="125"/>
    </row>
    <row r="7" spans="1:4" ht="18.75" customHeight="1" x14ac:dyDescent="0.3">
      <c r="A7" s="97" t="s">
        <v>6</v>
      </c>
      <c r="B7" s="11">
        <v>5073492.03</v>
      </c>
      <c r="C7" s="97" t="s">
        <v>7</v>
      </c>
      <c r="D7" s="11">
        <v>4162277.74</v>
      </c>
    </row>
    <row r="8" spans="1:4" ht="18.75" customHeight="1" x14ac:dyDescent="0.3">
      <c r="A8" s="97" t="s">
        <v>8</v>
      </c>
      <c r="B8" s="11"/>
      <c r="C8" s="97" t="s">
        <v>9</v>
      </c>
      <c r="D8" s="11"/>
    </row>
    <row r="9" spans="1:4" ht="18.75" customHeight="1" x14ac:dyDescent="0.3">
      <c r="A9" s="97" t="s">
        <v>10</v>
      </c>
      <c r="B9" s="11"/>
      <c r="C9" s="97" t="s">
        <v>11</v>
      </c>
      <c r="D9" s="11"/>
    </row>
    <row r="10" spans="1:4" ht="18.75" customHeight="1" x14ac:dyDescent="0.3">
      <c r="A10" s="97" t="s">
        <v>12</v>
      </c>
      <c r="B10" s="11"/>
      <c r="C10" s="97" t="s">
        <v>13</v>
      </c>
      <c r="D10" s="11"/>
    </row>
    <row r="11" spans="1:4" ht="18.75" customHeight="1" x14ac:dyDescent="0.3">
      <c r="A11" s="9" t="s">
        <v>14</v>
      </c>
      <c r="B11" s="11">
        <v>241168</v>
      </c>
      <c r="C11" s="107" t="s">
        <v>15</v>
      </c>
      <c r="D11" s="11"/>
    </row>
    <row r="12" spans="1:4" ht="18.75" customHeight="1" x14ac:dyDescent="0.3">
      <c r="A12" s="108" t="s">
        <v>16</v>
      </c>
      <c r="B12" s="11"/>
      <c r="C12" s="109" t="s">
        <v>17</v>
      </c>
      <c r="D12" s="11"/>
    </row>
    <row r="13" spans="1:4" ht="18.75" customHeight="1" x14ac:dyDescent="0.3">
      <c r="A13" s="108" t="s">
        <v>18</v>
      </c>
      <c r="B13" s="11"/>
      <c r="C13" s="109" t="s">
        <v>19</v>
      </c>
      <c r="D13" s="11"/>
    </row>
    <row r="14" spans="1:4" ht="18.75" customHeight="1" x14ac:dyDescent="0.3">
      <c r="A14" s="108" t="s">
        <v>20</v>
      </c>
      <c r="B14" s="11"/>
      <c r="C14" s="109" t="s">
        <v>21</v>
      </c>
      <c r="D14" s="11">
        <v>668324.88</v>
      </c>
    </row>
    <row r="15" spans="1:4" ht="18.75" customHeight="1" x14ac:dyDescent="0.3">
      <c r="A15" s="108" t="s">
        <v>22</v>
      </c>
      <c r="B15" s="11"/>
      <c r="C15" s="109" t="s">
        <v>23</v>
      </c>
      <c r="D15" s="11">
        <v>195082.53</v>
      </c>
    </row>
    <row r="16" spans="1:4" ht="18.75" customHeight="1" x14ac:dyDescent="0.3">
      <c r="A16" s="108" t="s">
        <v>24</v>
      </c>
      <c r="B16" s="11">
        <v>241168</v>
      </c>
      <c r="C16" s="108" t="s">
        <v>25</v>
      </c>
      <c r="D16" s="11"/>
    </row>
    <row r="17" spans="1:4" ht="18.75" customHeight="1" x14ac:dyDescent="0.3">
      <c r="A17" s="108" t="s">
        <v>26</v>
      </c>
      <c r="B17" s="11"/>
      <c r="C17" s="108" t="s">
        <v>27</v>
      </c>
      <c r="D17" s="11"/>
    </row>
    <row r="18" spans="1:4" ht="18.75" customHeight="1" x14ac:dyDescent="0.3">
      <c r="A18" s="110" t="s">
        <v>26</v>
      </c>
      <c r="B18" s="11"/>
      <c r="C18" s="109" t="s">
        <v>28</v>
      </c>
      <c r="D18" s="11"/>
    </row>
    <row r="19" spans="1:4" ht="18.75" customHeight="1" x14ac:dyDescent="0.3">
      <c r="A19" s="110" t="s">
        <v>26</v>
      </c>
      <c r="B19" s="11"/>
      <c r="C19" s="109" t="s">
        <v>29</v>
      </c>
      <c r="D19" s="11"/>
    </row>
    <row r="20" spans="1:4" ht="18.75" customHeight="1" x14ac:dyDescent="0.3">
      <c r="A20" s="110" t="s">
        <v>26</v>
      </c>
      <c r="B20" s="11"/>
      <c r="C20" s="109" t="s">
        <v>30</v>
      </c>
      <c r="D20" s="11"/>
    </row>
    <row r="21" spans="1:4" ht="18.75" customHeight="1" x14ac:dyDescent="0.3">
      <c r="A21" s="110" t="s">
        <v>26</v>
      </c>
      <c r="B21" s="11"/>
      <c r="C21" s="109" t="s">
        <v>31</v>
      </c>
      <c r="D21" s="11"/>
    </row>
    <row r="22" spans="1:4" ht="18.75" customHeight="1" x14ac:dyDescent="0.3">
      <c r="A22" s="110" t="s">
        <v>26</v>
      </c>
      <c r="B22" s="11"/>
      <c r="C22" s="109" t="s">
        <v>32</v>
      </c>
      <c r="D22" s="11"/>
    </row>
    <row r="23" spans="1:4" ht="18.75" customHeight="1" x14ac:dyDescent="0.3">
      <c r="A23" s="110" t="s">
        <v>26</v>
      </c>
      <c r="B23" s="11"/>
      <c r="C23" s="109" t="s">
        <v>33</v>
      </c>
      <c r="D23" s="11"/>
    </row>
    <row r="24" spans="1:4" ht="18.75" customHeight="1" x14ac:dyDescent="0.3">
      <c r="A24" s="110" t="s">
        <v>26</v>
      </c>
      <c r="B24" s="11"/>
      <c r="C24" s="109" t="s">
        <v>34</v>
      </c>
      <c r="D24" s="11"/>
    </row>
    <row r="25" spans="1:4" ht="18.75" customHeight="1" x14ac:dyDescent="0.3">
      <c r="A25" s="110" t="s">
        <v>26</v>
      </c>
      <c r="B25" s="11"/>
      <c r="C25" s="109" t="s">
        <v>35</v>
      </c>
      <c r="D25" s="11">
        <v>288974.88</v>
      </c>
    </row>
    <row r="26" spans="1:4" ht="18.75" customHeight="1" x14ac:dyDescent="0.3">
      <c r="A26" s="110" t="s">
        <v>26</v>
      </c>
      <c r="B26" s="11"/>
      <c r="C26" s="109" t="s">
        <v>36</v>
      </c>
      <c r="D26" s="11"/>
    </row>
    <row r="27" spans="1:4" ht="18.75" customHeight="1" x14ac:dyDescent="0.3">
      <c r="A27" s="110" t="s">
        <v>26</v>
      </c>
      <c r="B27" s="11"/>
      <c r="C27" s="109" t="s">
        <v>37</v>
      </c>
      <c r="D27" s="11"/>
    </row>
    <row r="28" spans="1:4" ht="18.75" customHeight="1" x14ac:dyDescent="0.3">
      <c r="A28" s="110" t="s">
        <v>26</v>
      </c>
      <c r="B28" s="11"/>
      <c r="C28" s="109" t="s">
        <v>38</v>
      </c>
      <c r="D28" s="11"/>
    </row>
    <row r="29" spans="1:4" ht="18.75" customHeight="1" x14ac:dyDescent="0.3">
      <c r="A29" s="110" t="s">
        <v>26</v>
      </c>
      <c r="B29" s="11"/>
      <c r="C29" s="109" t="s">
        <v>39</v>
      </c>
      <c r="D29" s="11"/>
    </row>
    <row r="30" spans="1:4" ht="18.75" customHeight="1" x14ac:dyDescent="0.3">
      <c r="A30" s="111" t="s">
        <v>26</v>
      </c>
      <c r="B30" s="11"/>
      <c r="C30" s="108" t="s">
        <v>40</v>
      </c>
      <c r="D30" s="11"/>
    </row>
    <row r="31" spans="1:4" ht="18.75" customHeight="1" x14ac:dyDescent="0.3">
      <c r="A31" s="111" t="s">
        <v>26</v>
      </c>
      <c r="B31" s="11"/>
      <c r="C31" s="108" t="s">
        <v>41</v>
      </c>
      <c r="D31" s="11"/>
    </row>
    <row r="32" spans="1:4" ht="18.75" customHeight="1" x14ac:dyDescent="0.3">
      <c r="A32" s="111" t="s">
        <v>26</v>
      </c>
      <c r="B32" s="11"/>
      <c r="C32" s="108" t="s">
        <v>42</v>
      </c>
      <c r="D32" s="11"/>
    </row>
    <row r="33" spans="1:4" ht="18.75" customHeight="1" x14ac:dyDescent="0.3">
      <c r="A33" s="112"/>
      <c r="B33" s="98"/>
      <c r="C33" s="108" t="s">
        <v>43</v>
      </c>
      <c r="D33" s="96"/>
    </row>
    <row r="34" spans="1:4" ht="18.75" customHeight="1" x14ac:dyDescent="0.3">
      <c r="A34" s="112" t="s">
        <v>44</v>
      </c>
      <c r="B34" s="98">
        <f>SUM(B7:B11)</f>
        <v>5314660.03</v>
      </c>
      <c r="C34" s="93" t="s">
        <v>45</v>
      </c>
      <c r="D34" s="98">
        <v>5314660.03</v>
      </c>
    </row>
    <row r="35" spans="1:4" ht="18.75" customHeight="1" x14ac:dyDescent="0.3">
      <c r="A35" s="113" t="s">
        <v>46</v>
      </c>
      <c r="B35" s="11"/>
      <c r="C35" s="97" t="s">
        <v>47</v>
      </c>
      <c r="D35" s="11"/>
    </row>
    <row r="36" spans="1:4" ht="18.75" customHeight="1" x14ac:dyDescent="0.3">
      <c r="A36" s="113" t="s">
        <v>48</v>
      </c>
      <c r="B36" s="11"/>
      <c r="C36" s="97" t="s">
        <v>48</v>
      </c>
      <c r="D36" s="11"/>
    </row>
    <row r="37" spans="1:4" ht="18.75" customHeight="1" x14ac:dyDescent="0.3">
      <c r="A37" s="113" t="s">
        <v>49</v>
      </c>
      <c r="B37" s="11">
        <f>B35-B36</f>
        <v>0</v>
      </c>
      <c r="C37" s="97" t="s">
        <v>50</v>
      </c>
      <c r="D37" s="11"/>
    </row>
    <row r="38" spans="1:4" ht="18.75" customHeight="1" x14ac:dyDescent="0.3">
      <c r="A38" s="114" t="s">
        <v>51</v>
      </c>
      <c r="B38" s="98">
        <f t="shared" ref="B38:D38" si="1">B34+B35</f>
        <v>5314660.03</v>
      </c>
      <c r="C38" s="93" t="s">
        <v>52</v>
      </c>
      <c r="D38" s="98">
        <f t="shared" si="1"/>
        <v>5314660.03</v>
      </c>
    </row>
  </sheetData>
  <mergeCells count="8">
    <mergeCell ref="A2:D2"/>
    <mergeCell ref="A3:B3"/>
    <mergeCell ref="A4:B4"/>
    <mergeCell ref="C4:D4"/>
    <mergeCell ref="A5:A6"/>
    <mergeCell ref="B5:B6"/>
    <mergeCell ref="C5:C6"/>
    <mergeCell ref="D5:D6"/>
  </mergeCells>
  <phoneticPr fontId="29"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F10"/>
  <sheetViews>
    <sheetView showZeros="0" workbookViewId="0">
      <selection activeCell="F1" sqref="F1"/>
    </sheetView>
  </sheetViews>
  <sheetFormatPr defaultColWidth="9.140625" defaultRowHeight="14.25" customHeight="1" x14ac:dyDescent="0.3"/>
  <cols>
    <col min="1" max="1" width="32.140625" customWidth="1"/>
    <col min="2" max="2" width="16.85546875" customWidth="1"/>
    <col min="3" max="3" width="53.5703125" customWidth="1"/>
    <col min="4" max="6" width="28.5703125" customWidth="1"/>
  </cols>
  <sheetData>
    <row r="1" spans="1:6" ht="15.75" customHeight="1" x14ac:dyDescent="0.15">
      <c r="A1" s="52">
        <v>1</v>
      </c>
      <c r="B1" s="53">
        <v>0</v>
      </c>
      <c r="C1" s="52">
        <v>1</v>
      </c>
      <c r="D1" s="54"/>
      <c r="E1" s="54"/>
      <c r="F1" s="18" t="s">
        <v>495</v>
      </c>
    </row>
    <row r="2" spans="1:6" ht="36.75" customHeight="1" x14ac:dyDescent="0.3">
      <c r="A2" s="198" t="str">
        <f>"2025"&amp;"年部门政府性基金预算支出预算表"</f>
        <v>2025年部门政府性基金预算支出预算表</v>
      </c>
      <c r="B2" s="199" t="s">
        <v>431</v>
      </c>
      <c r="C2" s="200"/>
      <c r="D2" s="163"/>
      <c r="E2" s="163"/>
      <c r="F2" s="163"/>
    </row>
    <row r="3" spans="1:6" ht="18.75" customHeight="1" x14ac:dyDescent="0.15">
      <c r="A3" s="160" t="str">
        <f>"单位名称："&amp;"中国共产党镇康县委员会宣传部"</f>
        <v>单位名称：中国共产党镇康县委员会宣传部</v>
      </c>
      <c r="B3" s="160" t="s">
        <v>432</v>
      </c>
      <c r="C3" s="201"/>
      <c r="D3" s="54"/>
      <c r="E3" s="54"/>
      <c r="F3" s="18" t="s">
        <v>1</v>
      </c>
    </row>
    <row r="4" spans="1:6" ht="18.75" customHeight="1" x14ac:dyDescent="0.3">
      <c r="A4" s="162" t="s">
        <v>186</v>
      </c>
      <c r="B4" s="205" t="s">
        <v>73</v>
      </c>
      <c r="C4" s="207" t="s">
        <v>74</v>
      </c>
      <c r="D4" s="154" t="s">
        <v>433</v>
      </c>
      <c r="E4" s="154"/>
      <c r="F4" s="123"/>
    </row>
    <row r="5" spans="1:6" ht="18.75" customHeight="1" x14ac:dyDescent="0.3">
      <c r="A5" s="182"/>
      <c r="B5" s="206"/>
      <c r="C5" s="208"/>
      <c r="D5" s="50" t="s">
        <v>56</v>
      </c>
      <c r="E5" s="50" t="s">
        <v>75</v>
      </c>
      <c r="F5" s="50" t="s">
        <v>76</v>
      </c>
    </row>
    <row r="6" spans="1:6" ht="18.75" customHeight="1" x14ac:dyDescent="0.3">
      <c r="A6" s="55">
        <v>1</v>
      </c>
      <c r="B6" s="56" t="s">
        <v>167</v>
      </c>
      <c r="C6" s="57">
        <v>3</v>
      </c>
      <c r="D6" s="58">
        <v>4</v>
      </c>
      <c r="E6" s="58">
        <v>5</v>
      </c>
      <c r="F6" s="58">
        <v>6</v>
      </c>
    </row>
    <row r="7" spans="1:6" ht="18.75" customHeight="1" x14ac:dyDescent="0.3">
      <c r="A7" s="59"/>
      <c r="B7" s="44"/>
      <c r="C7" s="44"/>
      <c r="D7" s="11"/>
      <c r="E7" s="11"/>
      <c r="F7" s="11"/>
    </row>
    <row r="8" spans="1:6" ht="18.75" customHeight="1" x14ac:dyDescent="0.3">
      <c r="A8" s="59"/>
      <c r="B8" s="44"/>
      <c r="C8" s="44"/>
      <c r="D8" s="11"/>
      <c r="E8" s="11"/>
      <c r="F8" s="11"/>
    </row>
    <row r="9" spans="1:6" ht="18.75" customHeight="1" x14ac:dyDescent="0.15">
      <c r="A9" s="202" t="s">
        <v>56</v>
      </c>
      <c r="B9" s="203"/>
      <c r="C9" s="204"/>
      <c r="D9" s="11"/>
      <c r="E9" s="11"/>
      <c r="F9" s="11"/>
    </row>
    <row r="10" spans="1:6" ht="14.25" customHeight="1" x14ac:dyDescent="0.3">
      <c r="A10" t="s">
        <v>434</v>
      </c>
    </row>
  </sheetData>
  <mergeCells count="7">
    <mergeCell ref="A2:F2"/>
    <mergeCell ref="A3:C3"/>
    <mergeCell ref="D4:F4"/>
    <mergeCell ref="A9:C9"/>
    <mergeCell ref="A4:A5"/>
    <mergeCell ref="B4:B5"/>
    <mergeCell ref="C4:C5"/>
  </mergeCells>
  <phoneticPr fontId="29"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Q11"/>
  <sheetViews>
    <sheetView showZeros="0" workbookViewId="0">
      <selection activeCell="F24" sqref="F24"/>
    </sheetView>
  </sheetViews>
  <sheetFormatPr defaultColWidth="9.140625" defaultRowHeight="14.25" customHeight="1" x14ac:dyDescent="0.3"/>
  <cols>
    <col min="1" max="1" width="39.140625" customWidth="1"/>
    <col min="2" max="2" width="21.7109375" customWidth="1"/>
    <col min="3" max="3" width="35.28515625" customWidth="1"/>
    <col min="4" max="4" width="7.7109375" customWidth="1"/>
    <col min="5" max="5" width="10.28515625" customWidth="1"/>
    <col min="6" max="17" width="16.5703125" customWidth="1"/>
  </cols>
  <sheetData>
    <row r="1" spans="1:17" ht="15.75" customHeight="1" x14ac:dyDescent="0.15">
      <c r="A1" s="2"/>
      <c r="B1" s="2"/>
      <c r="C1" s="2"/>
      <c r="D1" s="2"/>
      <c r="E1" s="2"/>
      <c r="F1" s="2"/>
      <c r="G1" s="2"/>
      <c r="H1" s="2"/>
      <c r="I1" s="2"/>
      <c r="J1" s="2"/>
      <c r="O1" s="17"/>
      <c r="P1" s="17"/>
      <c r="Q1" s="18" t="s">
        <v>435</v>
      </c>
    </row>
    <row r="2" spans="1:17" ht="35.25" customHeight="1" x14ac:dyDescent="0.3">
      <c r="A2" s="209" t="str">
        <f>"2025"&amp;"年部门政府采购预算表"</f>
        <v>2025年部门政府采购预算表</v>
      </c>
      <c r="B2" s="177"/>
      <c r="C2" s="177"/>
      <c r="D2" s="177"/>
      <c r="E2" s="177"/>
      <c r="F2" s="177"/>
      <c r="G2" s="177"/>
      <c r="H2" s="177"/>
      <c r="I2" s="177"/>
      <c r="J2" s="177"/>
      <c r="K2" s="172"/>
      <c r="L2" s="177"/>
      <c r="M2" s="177"/>
      <c r="N2" s="177"/>
      <c r="O2" s="172"/>
      <c r="P2" s="172"/>
      <c r="Q2" s="177"/>
    </row>
    <row r="3" spans="1:17" ht="18.75" customHeight="1" x14ac:dyDescent="0.15">
      <c r="A3" s="120" t="str">
        <f>"单位名称："&amp;"中国共产党镇康县委员会宣传部"</f>
        <v>单位名称：中国共产党镇康县委员会宣传部</v>
      </c>
      <c r="B3" s="210"/>
      <c r="C3" s="210"/>
      <c r="D3" s="210"/>
      <c r="E3" s="210"/>
      <c r="F3" s="210"/>
      <c r="G3" s="4"/>
      <c r="H3" s="4"/>
      <c r="I3" s="4"/>
      <c r="J3" s="4"/>
      <c r="O3" s="47"/>
      <c r="P3" s="47"/>
      <c r="Q3" s="18" t="s">
        <v>173</v>
      </c>
    </row>
    <row r="4" spans="1:17" ht="18.75" customHeight="1" x14ac:dyDescent="0.3">
      <c r="A4" s="189" t="s">
        <v>436</v>
      </c>
      <c r="B4" s="218" t="s">
        <v>437</v>
      </c>
      <c r="C4" s="218" t="s">
        <v>438</v>
      </c>
      <c r="D4" s="218" t="s">
        <v>439</v>
      </c>
      <c r="E4" s="218" t="s">
        <v>440</v>
      </c>
      <c r="F4" s="218" t="s">
        <v>441</v>
      </c>
      <c r="G4" s="211" t="s">
        <v>193</v>
      </c>
      <c r="H4" s="211"/>
      <c r="I4" s="211"/>
      <c r="J4" s="211"/>
      <c r="K4" s="152"/>
      <c r="L4" s="211"/>
      <c r="M4" s="211"/>
      <c r="N4" s="211"/>
      <c r="O4" s="179"/>
      <c r="P4" s="152"/>
      <c r="Q4" s="212"/>
    </row>
    <row r="5" spans="1:17" ht="18.75" customHeight="1" x14ac:dyDescent="0.3">
      <c r="A5" s="190"/>
      <c r="B5" s="219"/>
      <c r="C5" s="219"/>
      <c r="D5" s="219"/>
      <c r="E5" s="219"/>
      <c r="F5" s="219"/>
      <c r="G5" s="219" t="s">
        <v>56</v>
      </c>
      <c r="H5" s="219" t="s">
        <v>59</v>
      </c>
      <c r="I5" s="219" t="s">
        <v>442</v>
      </c>
      <c r="J5" s="219" t="s">
        <v>443</v>
      </c>
      <c r="K5" s="220" t="s">
        <v>444</v>
      </c>
      <c r="L5" s="213" t="s">
        <v>78</v>
      </c>
      <c r="M5" s="213"/>
      <c r="N5" s="213"/>
      <c r="O5" s="214"/>
      <c r="P5" s="215"/>
      <c r="Q5" s="216"/>
    </row>
    <row r="6" spans="1:17" ht="27" customHeight="1" x14ac:dyDescent="0.3">
      <c r="A6" s="158"/>
      <c r="B6" s="216"/>
      <c r="C6" s="216"/>
      <c r="D6" s="216"/>
      <c r="E6" s="216"/>
      <c r="F6" s="216"/>
      <c r="G6" s="216"/>
      <c r="H6" s="216" t="s">
        <v>58</v>
      </c>
      <c r="I6" s="216"/>
      <c r="J6" s="216"/>
      <c r="K6" s="221"/>
      <c r="L6" s="39" t="s">
        <v>58</v>
      </c>
      <c r="M6" s="39" t="s">
        <v>65</v>
      </c>
      <c r="N6" s="39" t="s">
        <v>201</v>
      </c>
      <c r="O6" s="49" t="s">
        <v>67</v>
      </c>
      <c r="P6" s="40" t="s">
        <v>68</v>
      </c>
      <c r="Q6" s="39" t="s">
        <v>69</v>
      </c>
    </row>
    <row r="7" spans="1:17" ht="18.75" customHeight="1" x14ac:dyDescent="0.3">
      <c r="A7" s="15">
        <v>1</v>
      </c>
      <c r="B7" s="50">
        <v>2</v>
      </c>
      <c r="C7" s="50">
        <v>3</v>
      </c>
      <c r="D7" s="15">
        <v>4</v>
      </c>
      <c r="E7" s="50">
        <v>5</v>
      </c>
      <c r="F7" s="50">
        <v>6</v>
      </c>
      <c r="G7" s="15">
        <v>7</v>
      </c>
      <c r="H7" s="50">
        <v>8</v>
      </c>
      <c r="I7" s="50">
        <v>9</v>
      </c>
      <c r="J7" s="15">
        <v>10</v>
      </c>
      <c r="K7" s="50">
        <v>11</v>
      </c>
      <c r="L7" s="50">
        <v>12</v>
      </c>
      <c r="M7" s="15">
        <v>13</v>
      </c>
      <c r="N7" s="50">
        <v>14</v>
      </c>
      <c r="O7" s="50">
        <v>15</v>
      </c>
      <c r="P7" s="15">
        <v>16</v>
      </c>
      <c r="Q7" s="50">
        <v>17</v>
      </c>
    </row>
    <row r="8" spans="1:17" ht="18.75" customHeight="1" x14ac:dyDescent="0.3">
      <c r="A8" s="42"/>
      <c r="B8" s="43"/>
      <c r="C8" s="43"/>
      <c r="D8" s="43"/>
      <c r="E8" s="51"/>
      <c r="F8" s="11"/>
      <c r="G8" s="11"/>
      <c r="H8" s="11"/>
      <c r="I8" s="11"/>
      <c r="J8" s="11"/>
      <c r="K8" s="11"/>
      <c r="L8" s="11"/>
      <c r="M8" s="11"/>
      <c r="N8" s="11"/>
      <c r="O8" s="11"/>
      <c r="P8" s="11"/>
      <c r="Q8" s="11"/>
    </row>
    <row r="9" spans="1:17" ht="18.75" customHeight="1" x14ac:dyDescent="0.3">
      <c r="A9" s="42"/>
      <c r="B9" s="43"/>
      <c r="C9" s="43"/>
      <c r="D9" s="43"/>
      <c r="E9" s="51"/>
      <c r="F9" s="11"/>
      <c r="G9" s="11"/>
      <c r="H9" s="11"/>
      <c r="I9" s="11"/>
      <c r="J9" s="11"/>
      <c r="K9" s="11"/>
      <c r="L9" s="11"/>
      <c r="M9" s="11"/>
      <c r="N9" s="11"/>
      <c r="O9" s="11"/>
      <c r="P9" s="11"/>
      <c r="Q9" s="11"/>
    </row>
    <row r="10" spans="1:17" ht="18.75" customHeight="1" x14ac:dyDescent="0.15">
      <c r="A10" s="217" t="s">
        <v>56</v>
      </c>
      <c r="B10" s="204"/>
      <c r="C10" s="204"/>
      <c r="D10" s="204"/>
      <c r="E10" s="204"/>
      <c r="F10" s="11"/>
      <c r="G10" s="11"/>
      <c r="H10" s="11"/>
      <c r="I10" s="11"/>
      <c r="J10" s="11"/>
      <c r="K10" s="11"/>
      <c r="L10" s="11"/>
      <c r="M10" s="11"/>
      <c r="N10" s="11"/>
      <c r="O10" s="11"/>
      <c r="P10" s="11"/>
      <c r="Q10" s="11"/>
    </row>
    <row r="11" spans="1:17" ht="14.25" customHeight="1" x14ac:dyDescent="0.3">
      <c r="A11" t="s">
        <v>434</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honeticPr fontId="29"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N11"/>
  <sheetViews>
    <sheetView showZeros="0" workbookViewId="0">
      <selection activeCell="A3" sqref="A3:C3"/>
    </sheetView>
  </sheetViews>
  <sheetFormatPr defaultColWidth="9.140625" defaultRowHeight="14.25" customHeight="1" x14ac:dyDescent="0.3"/>
  <cols>
    <col min="1" max="1" width="31.42578125" customWidth="1"/>
    <col min="2" max="3" width="21.85546875" customWidth="1"/>
    <col min="4" max="14" width="19" customWidth="1"/>
  </cols>
  <sheetData>
    <row r="1" spans="1:14" ht="13.5" customHeight="1" x14ac:dyDescent="0.15">
      <c r="A1" s="35"/>
      <c r="B1" s="35"/>
      <c r="C1" s="36"/>
      <c r="D1" s="35"/>
      <c r="E1" s="35"/>
      <c r="F1" s="35"/>
      <c r="G1" s="35"/>
      <c r="H1" s="37"/>
      <c r="I1" s="30"/>
      <c r="J1" s="30"/>
      <c r="K1" s="30"/>
      <c r="L1" s="17"/>
      <c r="M1" s="45"/>
      <c r="N1" s="46" t="s">
        <v>445</v>
      </c>
    </row>
    <row r="2" spans="1:14" ht="34.5" customHeight="1" x14ac:dyDescent="0.3">
      <c r="A2" s="209" t="str">
        <f>"2025"&amp;"年部门政府购买服务预算表"</f>
        <v>2025年部门政府购买服务预算表</v>
      </c>
      <c r="B2" s="222"/>
      <c r="C2" s="172"/>
      <c r="D2" s="222"/>
      <c r="E2" s="222"/>
      <c r="F2" s="222"/>
      <c r="G2" s="222"/>
      <c r="H2" s="223"/>
      <c r="I2" s="222"/>
      <c r="J2" s="222"/>
      <c r="K2" s="222"/>
      <c r="L2" s="172"/>
      <c r="M2" s="223"/>
      <c r="N2" s="222"/>
    </row>
    <row r="3" spans="1:14" ht="18.75" customHeight="1" x14ac:dyDescent="0.15">
      <c r="A3" s="224" t="str">
        <f>"单位名称："&amp;"中国共产党镇康县委员会宣传部"</f>
        <v>单位名称：中国共产党镇康县委员会宣传部</v>
      </c>
      <c r="B3" s="225"/>
      <c r="C3" s="226"/>
      <c r="D3" s="29"/>
      <c r="E3" s="29"/>
      <c r="F3" s="29"/>
      <c r="G3" s="29"/>
      <c r="H3" s="37"/>
      <c r="I3" s="30"/>
      <c r="J3" s="30"/>
      <c r="K3" s="30"/>
      <c r="L3" s="47"/>
      <c r="M3" s="48"/>
      <c r="N3" s="46" t="s">
        <v>173</v>
      </c>
    </row>
    <row r="4" spans="1:14" ht="18.75" customHeight="1" x14ac:dyDescent="0.3">
      <c r="A4" s="189" t="s">
        <v>436</v>
      </c>
      <c r="B4" s="218" t="s">
        <v>446</v>
      </c>
      <c r="C4" s="230" t="s">
        <v>447</v>
      </c>
      <c r="D4" s="211" t="s">
        <v>193</v>
      </c>
      <c r="E4" s="211"/>
      <c r="F4" s="211"/>
      <c r="G4" s="211"/>
      <c r="H4" s="152"/>
      <c r="I4" s="211"/>
      <c r="J4" s="211"/>
      <c r="K4" s="211"/>
      <c r="L4" s="179"/>
      <c r="M4" s="152"/>
      <c r="N4" s="212"/>
    </row>
    <row r="5" spans="1:14" ht="18.75" customHeight="1" x14ac:dyDescent="0.3">
      <c r="A5" s="190"/>
      <c r="B5" s="219"/>
      <c r="C5" s="231"/>
      <c r="D5" s="219" t="s">
        <v>56</v>
      </c>
      <c r="E5" s="219" t="s">
        <v>59</v>
      </c>
      <c r="F5" s="219" t="s">
        <v>448</v>
      </c>
      <c r="G5" s="219" t="s">
        <v>443</v>
      </c>
      <c r="H5" s="231" t="s">
        <v>444</v>
      </c>
      <c r="I5" s="213" t="s">
        <v>78</v>
      </c>
      <c r="J5" s="213"/>
      <c r="K5" s="213"/>
      <c r="L5" s="227"/>
      <c r="M5" s="228"/>
      <c r="N5" s="216"/>
    </row>
    <row r="6" spans="1:14" ht="27" customHeight="1" x14ac:dyDescent="0.3">
      <c r="A6" s="158"/>
      <c r="B6" s="216"/>
      <c r="C6" s="221"/>
      <c r="D6" s="216"/>
      <c r="E6" s="216"/>
      <c r="F6" s="216"/>
      <c r="G6" s="216"/>
      <c r="H6" s="221"/>
      <c r="I6" s="39" t="s">
        <v>58</v>
      </c>
      <c r="J6" s="39" t="s">
        <v>65</v>
      </c>
      <c r="K6" s="39" t="s">
        <v>201</v>
      </c>
      <c r="L6" s="49" t="s">
        <v>67</v>
      </c>
      <c r="M6" s="40" t="s">
        <v>68</v>
      </c>
      <c r="N6" s="39" t="s">
        <v>69</v>
      </c>
    </row>
    <row r="7" spans="1:14" ht="18.75" customHeight="1" x14ac:dyDescent="0.3">
      <c r="A7" s="41">
        <v>1</v>
      </c>
      <c r="B7" s="41">
        <v>2</v>
      </c>
      <c r="C7" s="41">
        <v>3</v>
      </c>
      <c r="D7" s="41">
        <v>4</v>
      </c>
      <c r="E7" s="41">
        <v>5</v>
      </c>
      <c r="F7" s="41">
        <v>6</v>
      </c>
      <c r="G7" s="41">
        <v>7</v>
      </c>
      <c r="H7" s="41">
        <v>8</v>
      </c>
      <c r="I7" s="41">
        <v>9</v>
      </c>
      <c r="J7" s="41">
        <v>10</v>
      </c>
      <c r="K7" s="41">
        <v>11</v>
      </c>
      <c r="L7" s="41">
        <v>12</v>
      </c>
      <c r="M7" s="41">
        <v>13</v>
      </c>
      <c r="N7" s="41">
        <v>14</v>
      </c>
    </row>
    <row r="8" spans="1:14" ht="18.75" customHeight="1" x14ac:dyDescent="0.3">
      <c r="A8" s="42"/>
      <c r="B8" s="43"/>
      <c r="C8" s="44"/>
      <c r="D8" s="11"/>
      <c r="E8" s="11"/>
      <c r="F8" s="11"/>
      <c r="G8" s="11"/>
      <c r="H8" s="11"/>
      <c r="I8" s="11"/>
      <c r="J8" s="11"/>
      <c r="K8" s="11"/>
      <c r="L8" s="11"/>
      <c r="M8" s="11"/>
      <c r="N8" s="11"/>
    </row>
    <row r="9" spans="1:14" ht="18.75" customHeight="1" x14ac:dyDescent="0.3">
      <c r="A9" s="42"/>
      <c r="B9" s="43"/>
      <c r="C9" s="44"/>
      <c r="D9" s="11"/>
      <c r="E9" s="11"/>
      <c r="F9" s="11"/>
      <c r="G9" s="11"/>
      <c r="H9" s="11"/>
      <c r="I9" s="11"/>
      <c r="J9" s="11"/>
      <c r="K9" s="11"/>
      <c r="L9" s="11"/>
      <c r="M9" s="11"/>
      <c r="N9" s="11"/>
    </row>
    <row r="10" spans="1:14" ht="18.75" customHeight="1" x14ac:dyDescent="0.15">
      <c r="A10" s="217" t="s">
        <v>56</v>
      </c>
      <c r="B10" s="204"/>
      <c r="C10" s="229"/>
      <c r="D10" s="11"/>
      <c r="E10" s="11"/>
      <c r="F10" s="11"/>
      <c r="G10" s="11"/>
      <c r="H10" s="11"/>
      <c r="I10" s="11"/>
      <c r="J10" s="11"/>
      <c r="K10" s="11"/>
      <c r="L10" s="11"/>
      <c r="M10" s="11"/>
      <c r="N10" s="11"/>
    </row>
    <row r="11" spans="1:14" ht="14.25" customHeight="1" x14ac:dyDescent="0.3">
      <c r="A11" t="s">
        <v>434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honeticPr fontId="29"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H7"/>
  <sheetViews>
    <sheetView showZeros="0" workbookViewId="0">
      <selection activeCell="H1" sqref="H1"/>
    </sheetView>
  </sheetViews>
  <sheetFormatPr defaultColWidth="9.140625" defaultRowHeight="14.25" customHeight="1" x14ac:dyDescent="0.3"/>
  <cols>
    <col min="1" max="1" width="37.7109375" customWidth="1"/>
    <col min="2" max="4" width="22.85546875" customWidth="1"/>
    <col min="5" max="8" width="20.85546875" customWidth="1"/>
  </cols>
  <sheetData>
    <row r="1" spans="1:8" ht="13.5" customHeight="1" x14ac:dyDescent="0.15">
      <c r="A1" s="2"/>
      <c r="B1" s="2"/>
      <c r="C1" s="2"/>
      <c r="D1" s="28"/>
      <c r="H1" s="17" t="s">
        <v>496</v>
      </c>
    </row>
    <row r="2" spans="1:8" ht="27.75" customHeight="1" x14ac:dyDescent="0.3">
      <c r="A2" s="232" t="str">
        <f>"2025"&amp;"年县对下转移支付预算表"</f>
        <v>2025年县对下转移支付预算表</v>
      </c>
      <c r="B2" s="177"/>
      <c r="C2" s="177"/>
      <c r="D2" s="177"/>
      <c r="E2" s="177"/>
      <c r="F2" s="177"/>
      <c r="G2" s="177"/>
      <c r="H2" s="177"/>
    </row>
    <row r="3" spans="1:8" ht="18.75" customHeight="1" x14ac:dyDescent="0.15">
      <c r="A3" s="224" t="str">
        <f>"单位名称："&amp;"中国共产党镇康县委员会宣传部"</f>
        <v>单位名称：中国共产党镇康县委员会宣传部</v>
      </c>
      <c r="B3" s="225"/>
      <c r="C3" s="225"/>
      <c r="D3" s="233"/>
      <c r="E3" s="234"/>
      <c r="F3" s="234"/>
      <c r="G3" s="234"/>
      <c r="H3" s="17" t="s">
        <v>173</v>
      </c>
    </row>
    <row r="4" spans="1:8" ht="18.75" customHeight="1" x14ac:dyDescent="0.3">
      <c r="A4" s="124" t="s">
        <v>449</v>
      </c>
      <c r="B4" s="122" t="s">
        <v>193</v>
      </c>
      <c r="C4" s="154"/>
      <c r="D4" s="154"/>
      <c r="E4" s="122" t="s">
        <v>450</v>
      </c>
      <c r="F4" s="154"/>
      <c r="G4" s="154"/>
      <c r="H4" s="123"/>
    </row>
    <row r="5" spans="1:8" ht="18.75" customHeight="1" x14ac:dyDescent="0.3">
      <c r="A5" s="125"/>
      <c r="B5" s="14" t="s">
        <v>56</v>
      </c>
      <c r="C5" s="5" t="s">
        <v>59</v>
      </c>
      <c r="D5" s="31" t="s">
        <v>448</v>
      </c>
      <c r="E5" s="32" t="s">
        <v>451</v>
      </c>
      <c r="F5" s="32" t="s">
        <v>451</v>
      </c>
      <c r="G5" s="32" t="s">
        <v>451</v>
      </c>
      <c r="H5" s="33" t="s">
        <v>451</v>
      </c>
    </row>
    <row r="6" spans="1:8" ht="18.75" customHeight="1" x14ac:dyDescent="0.3">
      <c r="A6" s="32">
        <v>1</v>
      </c>
      <c r="B6" s="32">
        <v>2</v>
      </c>
      <c r="C6" s="32">
        <v>3</v>
      </c>
      <c r="D6" s="34">
        <v>4</v>
      </c>
      <c r="E6" s="32">
        <v>5</v>
      </c>
      <c r="F6" s="32">
        <v>6</v>
      </c>
      <c r="G6" s="32">
        <v>7</v>
      </c>
      <c r="H6" s="32">
        <v>8</v>
      </c>
    </row>
    <row r="7" spans="1:8" ht="14.25" customHeight="1" x14ac:dyDescent="0.3">
      <c r="A7" t="s">
        <v>434</v>
      </c>
    </row>
  </sheetData>
  <mergeCells count="5">
    <mergeCell ref="A2:H2"/>
    <mergeCell ref="A3:G3"/>
    <mergeCell ref="B4:D4"/>
    <mergeCell ref="E4:H4"/>
    <mergeCell ref="A4:A5"/>
  </mergeCells>
  <phoneticPr fontId="29"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J6"/>
  <sheetViews>
    <sheetView showZeros="0" workbookViewId="0">
      <selection activeCell="A2" sqref="A2:J2"/>
    </sheetView>
  </sheetViews>
  <sheetFormatPr defaultColWidth="9.140625" defaultRowHeight="12" customHeight="1" x14ac:dyDescent="0.3"/>
  <cols>
    <col min="1" max="1" width="34.28515625" customWidth="1"/>
    <col min="2" max="2" width="29" customWidth="1"/>
    <col min="3" max="5" width="23.5703125" customWidth="1"/>
    <col min="6" max="6" width="11.28515625" customWidth="1"/>
    <col min="7" max="7" width="25.140625" customWidth="1"/>
    <col min="8" max="8" width="15.5703125" customWidth="1"/>
    <col min="9" max="9" width="13.42578125" customWidth="1"/>
    <col min="10" max="10" width="18.85546875" customWidth="1"/>
  </cols>
  <sheetData>
    <row r="1" spans="1:10" ht="19.5" customHeight="1" x14ac:dyDescent="0.3">
      <c r="J1" s="17" t="s">
        <v>452</v>
      </c>
    </row>
    <row r="2" spans="1:10" ht="36" customHeight="1" x14ac:dyDescent="0.3">
      <c r="A2" s="118" t="str">
        <f>"2025"&amp;"年县对下转移支付绩效目标表"</f>
        <v>2025年县对下转移支付绩效目标表</v>
      </c>
      <c r="B2" s="177"/>
      <c r="C2" s="177"/>
      <c r="D2" s="177"/>
      <c r="E2" s="177"/>
      <c r="F2" s="235"/>
      <c r="G2" s="177"/>
      <c r="H2" s="235"/>
      <c r="I2" s="235"/>
      <c r="J2" s="177"/>
    </row>
    <row r="3" spans="1:10" ht="18.75" customHeight="1" x14ac:dyDescent="0.3">
      <c r="A3" s="194" t="str">
        <f>"单位名称："&amp;"中国共产党镇康县委员会宣传部"</f>
        <v>单位名称：中国共产党镇康县委员会宣传部</v>
      </c>
      <c r="B3" s="165"/>
      <c r="C3" s="165"/>
      <c r="D3" s="165"/>
      <c r="E3" s="165"/>
      <c r="F3" s="195"/>
      <c r="G3" s="165"/>
      <c r="H3" s="195"/>
    </row>
    <row r="4" spans="1:10" ht="18.75" customHeight="1" x14ac:dyDescent="0.3">
      <c r="A4" s="20" t="s">
        <v>287</v>
      </c>
      <c r="B4" s="20" t="s">
        <v>288</v>
      </c>
      <c r="C4" s="20" t="s">
        <v>289</v>
      </c>
      <c r="D4" s="20" t="s">
        <v>290</v>
      </c>
      <c r="E4" s="20" t="s">
        <v>291</v>
      </c>
      <c r="F4" s="27" t="s">
        <v>292</v>
      </c>
      <c r="G4" s="20" t="s">
        <v>293</v>
      </c>
      <c r="H4" s="27" t="s">
        <v>294</v>
      </c>
      <c r="I4" s="27" t="s">
        <v>295</v>
      </c>
      <c r="J4" s="20" t="s">
        <v>296</v>
      </c>
    </row>
    <row r="5" spans="1:10" ht="18.75" customHeight="1" x14ac:dyDescent="0.3">
      <c r="A5" s="20">
        <v>1</v>
      </c>
      <c r="B5" s="20">
        <v>2</v>
      </c>
      <c r="C5" s="20">
        <v>3</v>
      </c>
      <c r="D5" s="20">
        <v>4</v>
      </c>
      <c r="E5" s="20">
        <v>5</v>
      </c>
      <c r="F5" s="27">
        <v>6</v>
      </c>
      <c r="G5" s="20">
        <v>7</v>
      </c>
      <c r="H5" s="27">
        <v>8</v>
      </c>
      <c r="I5" s="27">
        <v>9</v>
      </c>
      <c r="J5" s="20">
        <v>10</v>
      </c>
    </row>
    <row r="6" spans="1:10" ht="12" customHeight="1" x14ac:dyDescent="0.3">
      <c r="A6" t="s">
        <v>434</v>
      </c>
    </row>
  </sheetData>
  <mergeCells count="2">
    <mergeCell ref="A2:J2"/>
    <mergeCell ref="A3:H3"/>
  </mergeCells>
  <phoneticPr fontId="29"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H9"/>
  <sheetViews>
    <sheetView showZeros="0" workbookViewId="0">
      <selection activeCell="F26" sqref="F26"/>
    </sheetView>
  </sheetViews>
  <sheetFormatPr defaultColWidth="9.140625" defaultRowHeight="12" customHeight="1" x14ac:dyDescent="0.3"/>
  <cols>
    <col min="1" max="1" width="29" customWidth="1"/>
    <col min="2" max="2" width="18.7109375" customWidth="1"/>
    <col min="3" max="3" width="24.85546875" customWidth="1"/>
    <col min="4" max="4" width="23.5703125" customWidth="1"/>
    <col min="5" max="5" width="17.85546875" customWidth="1"/>
    <col min="6" max="6" width="23.5703125" customWidth="1"/>
    <col min="7" max="7" width="25.140625" customWidth="1"/>
    <col min="8" max="8" width="18.85546875" customWidth="1"/>
  </cols>
  <sheetData>
    <row r="1" spans="1:8" ht="14.25" customHeight="1" x14ac:dyDescent="0.3">
      <c r="H1" s="18" t="s">
        <v>453</v>
      </c>
    </row>
    <row r="2" spans="1:8" ht="34.5" customHeight="1" x14ac:dyDescent="0.3">
      <c r="A2" s="209" t="str">
        <f>"2025"&amp;"年新增资产配置表"</f>
        <v>2025年新增资产配置表</v>
      </c>
      <c r="B2" s="177"/>
      <c r="C2" s="177"/>
      <c r="D2" s="177"/>
      <c r="E2" s="177"/>
      <c r="F2" s="177"/>
      <c r="G2" s="177"/>
      <c r="H2" s="177"/>
    </row>
    <row r="3" spans="1:8" ht="18.75" customHeight="1" x14ac:dyDescent="0.3">
      <c r="A3" s="120" t="str">
        <f>"单位名称："&amp;"中国共产党镇康县委员会宣传部"</f>
        <v>单位名称：中国共产党镇康县委员会宣传部</v>
      </c>
      <c r="B3" s="188"/>
      <c r="C3" s="236"/>
      <c r="H3" s="19" t="s">
        <v>173</v>
      </c>
    </row>
    <row r="4" spans="1:8" ht="18.75" customHeight="1" x14ac:dyDescent="0.3">
      <c r="A4" s="189" t="s">
        <v>186</v>
      </c>
      <c r="B4" s="189" t="s">
        <v>454</v>
      </c>
      <c r="C4" s="189" t="s">
        <v>455</v>
      </c>
      <c r="D4" s="189" t="s">
        <v>456</v>
      </c>
      <c r="E4" s="189" t="s">
        <v>457</v>
      </c>
      <c r="F4" s="237" t="s">
        <v>458</v>
      </c>
      <c r="G4" s="211"/>
      <c r="H4" s="212"/>
    </row>
    <row r="5" spans="1:8" ht="18.75" customHeight="1" x14ac:dyDescent="0.3">
      <c r="A5" s="158"/>
      <c r="B5" s="158"/>
      <c r="C5" s="158"/>
      <c r="D5" s="158"/>
      <c r="E5" s="158"/>
      <c r="F5" s="20" t="s">
        <v>440</v>
      </c>
      <c r="G5" s="20" t="s">
        <v>459</v>
      </c>
      <c r="H5" s="20" t="s">
        <v>460</v>
      </c>
    </row>
    <row r="6" spans="1:8" ht="18.75" customHeight="1" x14ac:dyDescent="0.3">
      <c r="A6" s="21">
        <v>1</v>
      </c>
      <c r="B6" s="21">
        <v>2</v>
      </c>
      <c r="C6" s="21">
        <v>3</v>
      </c>
      <c r="D6" s="21">
        <v>4</v>
      </c>
      <c r="E6" s="21">
        <v>5</v>
      </c>
      <c r="F6" s="21">
        <v>6</v>
      </c>
      <c r="G6" s="22">
        <v>7</v>
      </c>
      <c r="H6" s="21">
        <v>8</v>
      </c>
    </row>
    <row r="7" spans="1:8" ht="18.75" customHeight="1" x14ac:dyDescent="0.3">
      <c r="A7" s="23"/>
      <c r="B7" s="23"/>
      <c r="C7" s="23"/>
      <c r="D7" s="23"/>
      <c r="E7" s="23"/>
      <c r="F7" s="24"/>
      <c r="G7" s="11"/>
      <c r="H7" s="11"/>
    </row>
    <row r="8" spans="1:8" ht="18.75" customHeight="1" x14ac:dyDescent="0.3">
      <c r="A8" s="169" t="s">
        <v>56</v>
      </c>
      <c r="B8" s="238"/>
      <c r="C8" s="238"/>
      <c r="D8" s="238"/>
      <c r="E8" s="238"/>
      <c r="F8" s="24"/>
      <c r="G8" s="11"/>
      <c r="H8" s="11"/>
    </row>
    <row r="9" spans="1:8" ht="12" customHeight="1" x14ac:dyDescent="0.3">
      <c r="A9" t="s">
        <v>434</v>
      </c>
    </row>
  </sheetData>
  <mergeCells count="9">
    <mergeCell ref="A2:H2"/>
    <mergeCell ref="A3:C3"/>
    <mergeCell ref="F4:H4"/>
    <mergeCell ref="A8:E8"/>
    <mergeCell ref="A4:A5"/>
    <mergeCell ref="B4:B5"/>
    <mergeCell ref="C4:C5"/>
    <mergeCell ref="D4:D5"/>
    <mergeCell ref="E4:E5"/>
  </mergeCells>
  <phoneticPr fontId="29"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K11"/>
  <sheetViews>
    <sheetView showZeros="0" workbookViewId="0">
      <selection activeCell="A2" sqref="A2:K2"/>
    </sheetView>
  </sheetViews>
  <sheetFormatPr defaultColWidth="9.140625" defaultRowHeight="14.25" customHeight="1" x14ac:dyDescent="0.3"/>
  <cols>
    <col min="1" max="1" width="13.42578125" customWidth="1"/>
    <col min="2" max="2" width="41" customWidth="1"/>
    <col min="3" max="3" width="23.85546875" customWidth="1"/>
    <col min="4" max="4" width="11.140625" customWidth="1"/>
    <col min="5" max="5" width="33.42578125" customWidth="1"/>
    <col min="6" max="6" width="9.85546875" customWidth="1"/>
    <col min="7" max="7" width="17.7109375" customWidth="1"/>
    <col min="8" max="11" width="23" customWidth="1"/>
  </cols>
  <sheetData>
    <row r="1" spans="1:11" ht="19.5" customHeight="1" x14ac:dyDescent="0.15">
      <c r="D1" s="1"/>
      <c r="E1" s="1"/>
      <c r="F1" s="1"/>
      <c r="G1" s="1"/>
      <c r="H1" s="2"/>
      <c r="I1" s="2"/>
      <c r="J1" s="2"/>
      <c r="K1" s="17" t="s">
        <v>461</v>
      </c>
    </row>
    <row r="2" spans="1:11" ht="42.75" customHeight="1" x14ac:dyDescent="0.3">
      <c r="A2" s="118" t="str">
        <f>"2025"&amp;"年转移支付补助项目支出预算表"</f>
        <v>2025年转移支付补助项目支出预算表</v>
      </c>
      <c r="B2" s="177"/>
      <c r="C2" s="177"/>
      <c r="D2" s="177"/>
      <c r="E2" s="177"/>
      <c r="F2" s="177"/>
      <c r="G2" s="177"/>
      <c r="H2" s="177"/>
      <c r="I2" s="177"/>
      <c r="J2" s="177"/>
      <c r="K2" s="177"/>
    </row>
    <row r="3" spans="1:11" ht="18.75" customHeight="1" x14ac:dyDescent="0.15">
      <c r="A3" s="160" t="str">
        <f>"单位名称："&amp;"中国共产党镇康县委员会宣传部"</f>
        <v>单位名称：中国共产党镇康县委员会宣传部</v>
      </c>
      <c r="B3" s="188"/>
      <c r="C3" s="188"/>
      <c r="D3" s="188"/>
      <c r="E3" s="188"/>
      <c r="F3" s="188"/>
      <c r="G3" s="188"/>
      <c r="H3" s="4"/>
      <c r="I3" s="4"/>
      <c r="J3" s="4"/>
      <c r="K3" s="3" t="s">
        <v>173</v>
      </c>
    </row>
    <row r="4" spans="1:11" ht="18.75" customHeight="1" x14ac:dyDescent="0.3">
      <c r="A4" s="157" t="s">
        <v>264</v>
      </c>
      <c r="B4" s="157" t="s">
        <v>188</v>
      </c>
      <c r="C4" s="157" t="s">
        <v>265</v>
      </c>
      <c r="D4" s="189" t="s">
        <v>189</v>
      </c>
      <c r="E4" s="189" t="s">
        <v>190</v>
      </c>
      <c r="F4" s="189" t="s">
        <v>266</v>
      </c>
      <c r="G4" s="189" t="s">
        <v>267</v>
      </c>
      <c r="H4" s="124" t="s">
        <v>56</v>
      </c>
      <c r="I4" s="122" t="s">
        <v>462</v>
      </c>
      <c r="J4" s="154"/>
      <c r="K4" s="123"/>
    </row>
    <row r="5" spans="1:11" ht="18.75" customHeight="1" x14ac:dyDescent="0.3">
      <c r="A5" s="186"/>
      <c r="B5" s="186"/>
      <c r="C5" s="186"/>
      <c r="D5" s="190"/>
      <c r="E5" s="190"/>
      <c r="F5" s="190"/>
      <c r="G5" s="190"/>
      <c r="H5" s="181"/>
      <c r="I5" s="189" t="s">
        <v>59</v>
      </c>
      <c r="J5" s="189" t="s">
        <v>60</v>
      </c>
      <c r="K5" s="189" t="s">
        <v>61</v>
      </c>
    </row>
    <row r="6" spans="1:11" ht="18.75" customHeight="1" x14ac:dyDescent="0.3">
      <c r="A6" s="174"/>
      <c r="B6" s="174"/>
      <c r="C6" s="174"/>
      <c r="D6" s="158"/>
      <c r="E6" s="158"/>
      <c r="F6" s="158"/>
      <c r="G6" s="158"/>
      <c r="H6" s="125"/>
      <c r="I6" s="158" t="s">
        <v>58</v>
      </c>
      <c r="J6" s="158"/>
      <c r="K6" s="158"/>
    </row>
    <row r="7" spans="1:11" ht="18.75" customHeight="1" x14ac:dyDescent="0.3">
      <c r="A7" s="6">
        <v>1</v>
      </c>
      <c r="B7" s="6">
        <v>2</v>
      </c>
      <c r="C7" s="6">
        <v>3</v>
      </c>
      <c r="D7" s="6">
        <v>4</v>
      </c>
      <c r="E7" s="6">
        <v>5</v>
      </c>
      <c r="F7" s="6">
        <v>6</v>
      </c>
      <c r="G7" s="6">
        <v>7</v>
      </c>
      <c r="H7" s="6">
        <v>8</v>
      </c>
      <c r="I7" s="6">
        <v>9</v>
      </c>
      <c r="J7" s="7">
        <v>10</v>
      </c>
      <c r="K7" s="7">
        <v>11</v>
      </c>
    </row>
    <row r="8" spans="1:11" ht="18.75" customHeight="1" x14ac:dyDescent="0.3">
      <c r="A8" s="16"/>
      <c r="B8" s="8"/>
      <c r="C8" s="16"/>
      <c r="D8" s="16"/>
      <c r="E8" s="16"/>
      <c r="F8" s="16"/>
      <c r="G8" s="16"/>
      <c r="H8" s="11"/>
      <c r="I8" s="11"/>
      <c r="J8" s="11"/>
      <c r="K8" s="11"/>
    </row>
    <row r="9" spans="1:11" ht="18.75" customHeight="1" x14ac:dyDescent="0.3">
      <c r="A9" s="8"/>
      <c r="B9" s="8"/>
      <c r="C9" s="8"/>
      <c r="D9" s="8"/>
      <c r="E9" s="8"/>
      <c r="F9" s="8"/>
      <c r="G9" s="8"/>
      <c r="H9" s="11"/>
      <c r="I9" s="11"/>
      <c r="J9" s="11"/>
      <c r="K9" s="11"/>
    </row>
    <row r="10" spans="1:11" ht="18.75" customHeight="1" x14ac:dyDescent="0.3">
      <c r="A10" s="239" t="s">
        <v>56</v>
      </c>
      <c r="B10" s="239"/>
      <c r="C10" s="239"/>
      <c r="D10" s="239"/>
      <c r="E10" s="239"/>
      <c r="F10" s="239"/>
      <c r="G10" s="239"/>
      <c r="H10" s="11"/>
      <c r="I10" s="11"/>
      <c r="J10" s="11"/>
      <c r="K10" s="11"/>
    </row>
    <row r="11" spans="1:11" ht="14.25" customHeight="1" x14ac:dyDescent="0.3">
      <c r="A11" t="s">
        <v>434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29"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G14"/>
  <sheetViews>
    <sheetView showZeros="0" workbookViewId="0">
      <selection activeCell="I19" sqref="I19"/>
    </sheetView>
  </sheetViews>
  <sheetFormatPr defaultColWidth="9.140625" defaultRowHeight="14.25" customHeight="1" x14ac:dyDescent="0.3"/>
  <cols>
    <col min="1" max="1" width="29.42578125" customWidth="1"/>
    <col min="2" max="2" width="23.140625" customWidth="1"/>
    <col min="3" max="3" width="31.5703125" customWidth="1"/>
    <col min="4" max="4" width="16.28515625" customWidth="1"/>
    <col min="5" max="7" width="23.85546875" customWidth="1"/>
  </cols>
  <sheetData>
    <row r="1" spans="1:7" ht="18.75" customHeight="1" x14ac:dyDescent="0.15">
      <c r="D1" s="1"/>
      <c r="E1" s="2"/>
      <c r="F1" s="2"/>
      <c r="G1" s="3" t="s">
        <v>463</v>
      </c>
    </row>
    <row r="2" spans="1:7" ht="36.75" customHeight="1" x14ac:dyDescent="0.3">
      <c r="A2" s="118" t="str">
        <f>"2025"&amp;"年部门项目中期规划预算表"</f>
        <v>2025年部门项目中期规划预算表</v>
      </c>
      <c r="B2" s="177"/>
      <c r="C2" s="177"/>
      <c r="D2" s="177"/>
      <c r="E2" s="177"/>
      <c r="F2" s="177"/>
      <c r="G2" s="177"/>
    </row>
    <row r="3" spans="1:7" ht="18.75" customHeight="1" x14ac:dyDescent="0.15">
      <c r="A3" s="160" t="str">
        <f>"单位名称："&amp;"中国共产党镇康县委员会宣传部"</f>
        <v>单位名称：中国共产党镇康县委员会宣传部</v>
      </c>
      <c r="B3" s="188"/>
      <c r="C3" s="188"/>
      <c r="D3" s="188"/>
      <c r="E3" s="4"/>
      <c r="F3" s="4"/>
      <c r="G3" s="3" t="s">
        <v>173</v>
      </c>
    </row>
    <row r="4" spans="1:7" ht="18.75" customHeight="1" x14ac:dyDescent="0.3">
      <c r="A4" s="157" t="s">
        <v>265</v>
      </c>
      <c r="B4" s="157" t="s">
        <v>264</v>
      </c>
      <c r="C4" s="157" t="s">
        <v>188</v>
      </c>
      <c r="D4" s="189" t="s">
        <v>464</v>
      </c>
      <c r="E4" s="122" t="s">
        <v>59</v>
      </c>
      <c r="F4" s="154"/>
      <c r="G4" s="123"/>
    </row>
    <row r="5" spans="1:7" ht="18.75" customHeight="1" x14ac:dyDescent="0.3">
      <c r="A5" s="186"/>
      <c r="B5" s="186"/>
      <c r="C5" s="186"/>
      <c r="D5" s="190"/>
      <c r="E5" s="157" t="str">
        <f>"2025"&amp;"年"</f>
        <v>2025年</v>
      </c>
      <c r="F5" s="157" t="str">
        <f>"2025"+1&amp;"年"</f>
        <v>2026年</v>
      </c>
      <c r="G5" s="157" t="str">
        <f>"2025"+2&amp;"年"</f>
        <v>2027年</v>
      </c>
    </row>
    <row r="6" spans="1:7" ht="18.75" customHeight="1" x14ac:dyDescent="0.3">
      <c r="A6" s="174"/>
      <c r="B6" s="174"/>
      <c r="C6" s="174"/>
      <c r="D6" s="158"/>
      <c r="E6" s="174" t="s">
        <v>58</v>
      </c>
      <c r="F6" s="174"/>
      <c r="G6" s="174"/>
    </row>
    <row r="7" spans="1:7" ht="18.75" customHeight="1" x14ac:dyDescent="0.3">
      <c r="A7" s="6">
        <v>1</v>
      </c>
      <c r="B7" s="6">
        <v>2</v>
      </c>
      <c r="C7" s="6">
        <v>3</v>
      </c>
      <c r="D7" s="6">
        <v>4</v>
      </c>
      <c r="E7" s="6">
        <v>5</v>
      </c>
      <c r="F7" s="6">
        <v>6</v>
      </c>
      <c r="G7" s="7">
        <v>7</v>
      </c>
    </row>
    <row r="8" spans="1:7" ht="18.75" customHeight="1" x14ac:dyDescent="0.3">
      <c r="A8" s="8" t="s">
        <v>71</v>
      </c>
      <c r="B8" s="9"/>
      <c r="C8" s="9"/>
      <c r="D8" s="10"/>
      <c r="E8" s="11">
        <v>218000</v>
      </c>
      <c r="F8" s="11"/>
      <c r="G8" s="11"/>
    </row>
    <row r="9" spans="1:7" ht="18.75" customHeight="1" x14ac:dyDescent="0.3">
      <c r="A9" s="12" t="s">
        <v>71</v>
      </c>
      <c r="B9" s="8"/>
      <c r="C9" s="8"/>
      <c r="D9" s="10"/>
      <c r="E9" s="11">
        <v>218000</v>
      </c>
      <c r="F9" s="11"/>
      <c r="G9" s="11"/>
    </row>
    <row r="10" spans="1:7" ht="18.75" customHeight="1" x14ac:dyDescent="0.3">
      <c r="A10" s="13"/>
      <c r="B10" s="8" t="s">
        <v>465</v>
      </c>
      <c r="C10" s="8" t="s">
        <v>282</v>
      </c>
      <c r="D10" s="10" t="s">
        <v>466</v>
      </c>
      <c r="E10" s="11">
        <v>100000</v>
      </c>
      <c r="F10" s="11"/>
      <c r="G10" s="11"/>
    </row>
    <row r="11" spans="1:7" ht="18.75" customHeight="1" x14ac:dyDescent="0.3">
      <c r="A11" s="13"/>
      <c r="B11" s="8" t="s">
        <v>465</v>
      </c>
      <c r="C11" s="8" t="s">
        <v>284</v>
      </c>
      <c r="D11" s="10" t="s">
        <v>466</v>
      </c>
      <c r="E11" s="11">
        <v>100000</v>
      </c>
      <c r="F11" s="11"/>
      <c r="G11" s="11"/>
    </row>
    <row r="12" spans="1:7" ht="18.75" customHeight="1" x14ac:dyDescent="0.3">
      <c r="A12" s="13"/>
      <c r="B12" s="8" t="s">
        <v>465</v>
      </c>
      <c r="C12" s="8" t="s">
        <v>280</v>
      </c>
      <c r="D12" s="10" t="s">
        <v>466</v>
      </c>
      <c r="E12" s="11">
        <v>10000</v>
      </c>
      <c r="F12" s="11"/>
      <c r="G12" s="11"/>
    </row>
    <row r="13" spans="1:7" ht="18.75" customHeight="1" x14ac:dyDescent="0.3">
      <c r="A13" s="13"/>
      <c r="B13" s="8" t="s">
        <v>467</v>
      </c>
      <c r="C13" s="8" t="s">
        <v>270</v>
      </c>
      <c r="D13" s="10" t="s">
        <v>466</v>
      </c>
      <c r="E13" s="11">
        <v>8000</v>
      </c>
      <c r="F13" s="11"/>
      <c r="G13" s="11"/>
    </row>
    <row r="14" spans="1:7" ht="18.75" customHeight="1" x14ac:dyDescent="0.15">
      <c r="A14" s="185" t="s">
        <v>56</v>
      </c>
      <c r="B14" s="204"/>
      <c r="C14" s="204"/>
      <c r="D14" s="204"/>
      <c r="E14" s="11">
        <v>218000</v>
      </c>
      <c r="F14" s="11"/>
      <c r="G14" s="11"/>
    </row>
  </sheetData>
  <mergeCells count="11">
    <mergeCell ref="A2:G2"/>
    <mergeCell ref="A3:D3"/>
    <mergeCell ref="E4:G4"/>
    <mergeCell ref="A14:D14"/>
    <mergeCell ref="A4:A6"/>
    <mergeCell ref="B4:B6"/>
    <mergeCell ref="C4:C6"/>
    <mergeCell ref="D4:D6"/>
    <mergeCell ref="E5:E6"/>
    <mergeCell ref="F5:F6"/>
    <mergeCell ref="G5:G6"/>
  </mergeCells>
  <phoneticPr fontId="29"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S9"/>
  <sheetViews>
    <sheetView showZeros="0" workbookViewId="0"/>
  </sheetViews>
  <sheetFormatPr defaultColWidth="9.140625" defaultRowHeight="14.25" customHeight="1" x14ac:dyDescent="0.3"/>
  <cols>
    <col min="1" max="1" width="21.140625" customWidth="1"/>
    <col min="2" max="2" width="35.28515625" customWidth="1"/>
    <col min="3" max="8" width="20.42578125" customWidth="1"/>
    <col min="9" max="11" width="20.5703125" customWidth="1"/>
    <col min="12" max="12" width="20.42578125" customWidth="1"/>
    <col min="13" max="13" width="20.5703125" customWidth="1"/>
    <col min="14" max="19" width="20.42578125" customWidth="1"/>
  </cols>
  <sheetData>
    <row r="1" spans="1:19" ht="19.5" customHeight="1" x14ac:dyDescent="0.15">
      <c r="J1" s="99"/>
      <c r="O1" s="36"/>
      <c r="P1" s="36"/>
      <c r="Q1" s="36"/>
      <c r="R1" s="36"/>
      <c r="S1" s="17" t="s">
        <v>53</v>
      </c>
    </row>
    <row r="2" spans="1:19" ht="57.75" customHeight="1" x14ac:dyDescent="0.3">
      <c r="A2" s="126" t="str">
        <f>"2025"&amp;"年部门收入预算表"</f>
        <v>2025年部门收入预算表</v>
      </c>
      <c r="B2" s="127"/>
      <c r="C2" s="127"/>
      <c r="D2" s="127"/>
      <c r="E2" s="127"/>
      <c r="F2" s="127"/>
      <c r="G2" s="127"/>
      <c r="H2" s="127"/>
      <c r="I2" s="127"/>
      <c r="J2" s="127"/>
      <c r="K2" s="127"/>
      <c r="L2" s="127"/>
      <c r="M2" s="127"/>
      <c r="N2" s="127"/>
      <c r="O2" s="128"/>
      <c r="P2" s="128"/>
      <c r="Q2" s="128"/>
      <c r="R2" s="128"/>
      <c r="S2" s="128"/>
    </row>
    <row r="3" spans="1:19" ht="18.75" customHeight="1" x14ac:dyDescent="0.3">
      <c r="A3" s="120" t="str">
        <f>"单位名称："&amp;"中国共产党镇康县委员会宣传部"</f>
        <v>单位名称：中国共产党镇康县委员会宣传部</v>
      </c>
      <c r="B3" s="129"/>
      <c r="C3" s="129"/>
      <c r="D3" s="129"/>
      <c r="E3" s="101"/>
      <c r="F3" s="101"/>
      <c r="G3" s="101"/>
      <c r="H3" s="101"/>
      <c r="I3" s="101"/>
      <c r="J3" s="105"/>
      <c r="K3" s="101"/>
      <c r="L3" s="101"/>
      <c r="M3" s="101"/>
      <c r="N3" s="101"/>
      <c r="O3" s="105"/>
      <c r="P3" s="105"/>
      <c r="Q3" s="105"/>
      <c r="R3" s="105"/>
      <c r="S3" s="17" t="s">
        <v>1</v>
      </c>
    </row>
    <row r="4" spans="1:19" ht="18.75" customHeight="1" x14ac:dyDescent="0.3">
      <c r="A4" s="141" t="s">
        <v>54</v>
      </c>
      <c r="B4" s="144" t="s">
        <v>55</v>
      </c>
      <c r="C4" s="144" t="s">
        <v>56</v>
      </c>
      <c r="D4" s="130" t="s">
        <v>57</v>
      </c>
      <c r="E4" s="131"/>
      <c r="F4" s="131"/>
      <c r="G4" s="131"/>
      <c r="H4" s="131"/>
      <c r="I4" s="131"/>
      <c r="J4" s="132"/>
      <c r="K4" s="131"/>
      <c r="L4" s="131"/>
      <c r="M4" s="131"/>
      <c r="N4" s="133"/>
      <c r="O4" s="130" t="s">
        <v>46</v>
      </c>
      <c r="P4" s="130"/>
      <c r="Q4" s="130"/>
      <c r="R4" s="130"/>
      <c r="S4" s="134"/>
    </row>
    <row r="5" spans="1:19" ht="18.75" customHeight="1" x14ac:dyDescent="0.3">
      <c r="A5" s="142"/>
      <c r="B5" s="145"/>
      <c r="C5" s="145"/>
      <c r="D5" s="137" t="s">
        <v>58</v>
      </c>
      <c r="E5" s="137" t="s">
        <v>59</v>
      </c>
      <c r="F5" s="137" t="s">
        <v>60</v>
      </c>
      <c r="G5" s="137" t="s">
        <v>61</v>
      </c>
      <c r="H5" s="137" t="s">
        <v>62</v>
      </c>
      <c r="I5" s="135" t="s">
        <v>63</v>
      </c>
      <c r="J5" s="135"/>
      <c r="K5" s="135"/>
      <c r="L5" s="135"/>
      <c r="M5" s="135"/>
      <c r="N5" s="136"/>
      <c r="O5" s="137" t="s">
        <v>58</v>
      </c>
      <c r="P5" s="137" t="s">
        <v>59</v>
      </c>
      <c r="Q5" s="137" t="s">
        <v>60</v>
      </c>
      <c r="R5" s="137" t="s">
        <v>61</v>
      </c>
      <c r="S5" s="137" t="s">
        <v>64</v>
      </c>
    </row>
    <row r="6" spans="1:19" ht="18.75" customHeight="1" x14ac:dyDescent="0.3">
      <c r="A6" s="143"/>
      <c r="B6" s="146"/>
      <c r="C6" s="146"/>
      <c r="D6" s="136"/>
      <c r="E6" s="136"/>
      <c r="F6" s="136"/>
      <c r="G6" s="136"/>
      <c r="H6" s="136"/>
      <c r="I6" s="102" t="s">
        <v>58</v>
      </c>
      <c r="J6" s="102" t="s">
        <v>65</v>
      </c>
      <c r="K6" s="102" t="s">
        <v>66</v>
      </c>
      <c r="L6" s="102" t="s">
        <v>67</v>
      </c>
      <c r="M6" s="102" t="s">
        <v>68</v>
      </c>
      <c r="N6" s="102" t="s">
        <v>69</v>
      </c>
      <c r="O6" s="138"/>
      <c r="P6" s="138"/>
      <c r="Q6" s="138"/>
      <c r="R6" s="138"/>
      <c r="S6" s="136"/>
    </row>
    <row r="7" spans="1:19" ht="18.75" customHeight="1" x14ac:dyDescent="0.3">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c r="S7" s="86">
        <v>19</v>
      </c>
    </row>
    <row r="8" spans="1:19" ht="18.75" customHeight="1" x14ac:dyDescent="0.3">
      <c r="A8" s="103" t="s">
        <v>70</v>
      </c>
      <c r="B8" s="104" t="s">
        <v>71</v>
      </c>
      <c r="C8" s="11">
        <v>5314660.03</v>
      </c>
      <c r="D8" s="11">
        <v>5314660.03</v>
      </c>
      <c r="E8" s="11">
        <v>5073492.03</v>
      </c>
      <c r="F8" s="11"/>
      <c r="G8" s="11"/>
      <c r="H8" s="11"/>
      <c r="I8" s="11">
        <v>241168</v>
      </c>
      <c r="J8" s="11"/>
      <c r="K8" s="11"/>
      <c r="L8" s="11"/>
      <c r="M8" s="11"/>
      <c r="N8" s="11">
        <v>241168</v>
      </c>
      <c r="O8" s="11"/>
      <c r="P8" s="11"/>
      <c r="Q8" s="11"/>
      <c r="R8" s="11"/>
      <c r="S8" s="11"/>
    </row>
    <row r="9" spans="1:19" ht="18.75" customHeight="1" x14ac:dyDescent="0.3">
      <c r="A9" s="139" t="s">
        <v>56</v>
      </c>
      <c r="B9" s="140"/>
      <c r="C9" s="11">
        <v>5314660.03</v>
      </c>
      <c r="D9" s="11">
        <v>5314660.03</v>
      </c>
      <c r="E9" s="11">
        <v>5073492.03</v>
      </c>
      <c r="F9" s="11"/>
      <c r="G9" s="11"/>
      <c r="H9" s="11"/>
      <c r="I9" s="11">
        <v>241168</v>
      </c>
      <c r="J9" s="11"/>
      <c r="K9" s="11"/>
      <c r="L9" s="11"/>
      <c r="M9" s="11"/>
      <c r="N9" s="11">
        <v>241168</v>
      </c>
      <c r="O9" s="11"/>
      <c r="P9" s="11"/>
      <c r="Q9" s="11"/>
      <c r="R9" s="11"/>
      <c r="S9" s="11"/>
    </row>
  </sheetData>
  <mergeCells count="19">
    <mergeCell ref="A9:B9"/>
    <mergeCell ref="A4:A6"/>
    <mergeCell ref="B4:B6"/>
    <mergeCell ref="C4:C6"/>
    <mergeCell ref="D5:D6"/>
    <mergeCell ref="A2:S2"/>
    <mergeCell ref="A3:D3"/>
    <mergeCell ref="D4:N4"/>
    <mergeCell ref="O4:S4"/>
    <mergeCell ref="I5:N5"/>
    <mergeCell ref="E5:E6"/>
    <mergeCell ref="F5:F6"/>
    <mergeCell ref="G5:G6"/>
    <mergeCell ref="H5:H6"/>
    <mergeCell ref="O5:O6"/>
    <mergeCell ref="P5:P6"/>
    <mergeCell ref="Q5:Q6"/>
    <mergeCell ref="R5:R6"/>
    <mergeCell ref="S5:S6"/>
  </mergeCells>
  <phoneticPr fontId="29"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O27"/>
  <sheetViews>
    <sheetView showZeros="0" topLeftCell="A3" workbookViewId="0"/>
  </sheetViews>
  <sheetFormatPr defaultColWidth="9.140625" defaultRowHeight="14.25" customHeight="1" x14ac:dyDescent="0.3"/>
  <cols>
    <col min="1" max="1" width="14.28515625" customWidth="1"/>
    <col min="2" max="2" width="37.7109375" customWidth="1"/>
    <col min="3" max="6" width="19.140625" customWidth="1"/>
    <col min="7" max="8" width="19" customWidth="1"/>
    <col min="9" max="9" width="18.85546875" customWidth="1"/>
    <col min="10" max="11" width="19" customWidth="1"/>
    <col min="12" max="14" width="18.85546875" customWidth="1"/>
    <col min="15" max="15" width="19" customWidth="1"/>
  </cols>
  <sheetData>
    <row r="1" spans="1:15" ht="19.5" customHeight="1" x14ac:dyDescent="0.3">
      <c r="D1" s="99"/>
      <c r="H1" s="99"/>
      <c r="J1" s="99"/>
      <c r="O1" s="18" t="s">
        <v>72</v>
      </c>
    </row>
    <row r="2" spans="1:15" ht="42" customHeight="1" x14ac:dyDescent="0.3">
      <c r="A2" s="118" t="str">
        <f>"2025"&amp;"年部门支出预算表"</f>
        <v>2025年部门支出预算表</v>
      </c>
      <c r="B2" s="147"/>
      <c r="C2" s="147"/>
      <c r="D2" s="147"/>
      <c r="E2" s="147"/>
      <c r="F2" s="147"/>
      <c r="G2" s="147"/>
      <c r="H2" s="147"/>
      <c r="I2" s="147"/>
      <c r="J2" s="147"/>
      <c r="K2" s="147"/>
      <c r="L2" s="147"/>
      <c r="M2" s="147"/>
      <c r="N2" s="147"/>
      <c r="O2" s="147"/>
    </row>
    <row r="3" spans="1:15" ht="18.75" customHeight="1" x14ac:dyDescent="0.35">
      <c r="A3" s="148" t="str">
        <f>"单位名称："&amp;"中国共产党镇康县委员会宣传部"</f>
        <v>单位名称：中国共产党镇康县委员会宣传部</v>
      </c>
      <c r="B3" s="149"/>
      <c r="C3" s="150"/>
      <c r="D3" s="151"/>
      <c r="E3" s="150"/>
      <c r="F3" s="150"/>
      <c r="G3" s="150"/>
      <c r="H3" s="151"/>
      <c r="I3" s="150"/>
      <c r="J3" s="151"/>
      <c r="K3" s="150"/>
      <c r="L3" s="150"/>
      <c r="M3" s="100"/>
      <c r="N3" s="100"/>
      <c r="O3" s="18" t="s">
        <v>1</v>
      </c>
    </row>
    <row r="4" spans="1:15" ht="18.75" customHeight="1" x14ac:dyDescent="0.3">
      <c r="A4" s="157" t="s">
        <v>73</v>
      </c>
      <c r="B4" s="157" t="s">
        <v>74</v>
      </c>
      <c r="C4" s="157" t="s">
        <v>56</v>
      </c>
      <c r="D4" s="122" t="s">
        <v>59</v>
      </c>
      <c r="E4" s="152" t="s">
        <v>75</v>
      </c>
      <c r="F4" s="153" t="s">
        <v>76</v>
      </c>
      <c r="G4" s="157" t="s">
        <v>60</v>
      </c>
      <c r="H4" s="157" t="s">
        <v>61</v>
      </c>
      <c r="I4" s="157" t="s">
        <v>77</v>
      </c>
      <c r="J4" s="122" t="s">
        <v>78</v>
      </c>
      <c r="K4" s="154"/>
      <c r="L4" s="154"/>
      <c r="M4" s="154"/>
      <c r="N4" s="154"/>
      <c r="O4" s="123"/>
    </row>
    <row r="5" spans="1:15" ht="29.25" customHeight="1" x14ac:dyDescent="0.3">
      <c r="A5" s="158"/>
      <c r="B5" s="158"/>
      <c r="C5" s="158"/>
      <c r="D5" s="76" t="s">
        <v>58</v>
      </c>
      <c r="E5" s="49" t="s">
        <v>75</v>
      </c>
      <c r="F5" s="49" t="s">
        <v>76</v>
      </c>
      <c r="G5" s="158"/>
      <c r="H5" s="158"/>
      <c r="I5" s="158"/>
      <c r="J5" s="76" t="s">
        <v>58</v>
      </c>
      <c r="K5" s="20" t="s">
        <v>79</v>
      </c>
      <c r="L5" s="20" t="s">
        <v>80</v>
      </c>
      <c r="M5" s="20" t="s">
        <v>81</v>
      </c>
      <c r="N5" s="20" t="s">
        <v>82</v>
      </c>
      <c r="O5" s="20" t="s">
        <v>83</v>
      </c>
    </row>
    <row r="6" spans="1:15" ht="18.75" customHeight="1" x14ac:dyDescent="0.3">
      <c r="A6" s="60">
        <v>1</v>
      </c>
      <c r="B6" s="60">
        <v>2</v>
      </c>
      <c r="C6" s="86">
        <v>3</v>
      </c>
      <c r="D6" s="86">
        <v>4</v>
      </c>
      <c r="E6" s="86">
        <v>5</v>
      </c>
      <c r="F6" s="86">
        <v>6</v>
      </c>
      <c r="G6" s="86">
        <v>7</v>
      </c>
      <c r="H6" s="86">
        <v>8</v>
      </c>
      <c r="I6" s="86">
        <v>9</v>
      </c>
      <c r="J6" s="86">
        <v>10</v>
      </c>
      <c r="K6" s="86">
        <v>11</v>
      </c>
      <c r="L6" s="86">
        <v>12</v>
      </c>
      <c r="M6" s="86">
        <v>13</v>
      </c>
      <c r="N6" s="86">
        <v>14</v>
      </c>
      <c r="O6" s="86">
        <v>15</v>
      </c>
    </row>
    <row r="7" spans="1:15" ht="18.75" customHeight="1" x14ac:dyDescent="0.3">
      <c r="A7" s="97" t="s">
        <v>84</v>
      </c>
      <c r="B7" s="97" t="s">
        <v>85</v>
      </c>
      <c r="C7" s="11">
        <v>4162277.74</v>
      </c>
      <c r="D7" s="11">
        <v>3921109.74</v>
      </c>
      <c r="E7" s="11">
        <v>3703109.74</v>
      </c>
      <c r="F7" s="11">
        <v>218000</v>
      </c>
      <c r="G7" s="11"/>
      <c r="H7" s="11"/>
      <c r="I7" s="11"/>
      <c r="J7" s="11">
        <v>241168</v>
      </c>
      <c r="K7" s="11"/>
      <c r="L7" s="11"/>
      <c r="M7" s="11"/>
      <c r="N7" s="11"/>
      <c r="O7" s="11">
        <v>241168</v>
      </c>
    </row>
    <row r="8" spans="1:15" ht="18.75" customHeight="1" x14ac:dyDescent="0.3">
      <c r="A8" s="115" t="s">
        <v>86</v>
      </c>
      <c r="B8" s="115" t="s">
        <v>87</v>
      </c>
      <c r="C8" s="11">
        <v>4162277.74</v>
      </c>
      <c r="D8" s="11">
        <v>3921109.74</v>
      </c>
      <c r="E8" s="11">
        <v>3703109.74</v>
      </c>
      <c r="F8" s="11">
        <v>218000</v>
      </c>
      <c r="G8" s="11"/>
      <c r="H8" s="11"/>
      <c r="I8" s="11"/>
      <c r="J8" s="11">
        <v>241168</v>
      </c>
      <c r="K8" s="11"/>
      <c r="L8" s="11"/>
      <c r="M8" s="11"/>
      <c r="N8" s="11"/>
      <c r="O8" s="11">
        <v>241168</v>
      </c>
    </row>
    <row r="9" spans="1:15" ht="18.75" customHeight="1" x14ac:dyDescent="0.3">
      <c r="A9" s="116" t="s">
        <v>88</v>
      </c>
      <c r="B9" s="117" t="s">
        <v>89</v>
      </c>
      <c r="C9" s="11">
        <v>2081786.42</v>
      </c>
      <c r="D9" s="11">
        <v>2081786.42</v>
      </c>
      <c r="E9" s="11">
        <v>2081786.42</v>
      </c>
      <c r="F9" s="11"/>
      <c r="G9" s="11"/>
      <c r="H9" s="11"/>
      <c r="I9" s="11"/>
      <c r="J9" s="11"/>
      <c r="K9" s="11"/>
      <c r="L9" s="11"/>
      <c r="M9" s="11"/>
      <c r="N9" s="11"/>
      <c r="O9" s="11"/>
    </row>
    <row r="10" spans="1:15" ht="18.75" customHeight="1" x14ac:dyDescent="0.3">
      <c r="A10" s="116" t="s">
        <v>90</v>
      </c>
      <c r="B10" s="117" t="s">
        <v>91</v>
      </c>
      <c r="C10" s="11">
        <v>218000</v>
      </c>
      <c r="D10" s="11">
        <v>218000</v>
      </c>
      <c r="E10" s="11"/>
      <c r="F10" s="11">
        <v>218000</v>
      </c>
      <c r="G10" s="11"/>
      <c r="H10" s="11"/>
      <c r="I10" s="11"/>
      <c r="J10" s="11"/>
      <c r="K10" s="11"/>
      <c r="L10" s="11"/>
      <c r="M10" s="11"/>
      <c r="N10" s="11"/>
      <c r="O10" s="11"/>
    </row>
    <row r="11" spans="1:15" ht="18.75" customHeight="1" x14ac:dyDescent="0.3">
      <c r="A11" s="116" t="s">
        <v>92</v>
      </c>
      <c r="B11" s="117" t="s">
        <v>93</v>
      </c>
      <c r="C11" s="11">
        <v>1621323.32</v>
      </c>
      <c r="D11" s="11">
        <v>1621323.32</v>
      </c>
      <c r="E11" s="11">
        <v>1621323.32</v>
      </c>
      <c r="F11" s="11"/>
      <c r="G11" s="11"/>
      <c r="H11" s="11"/>
      <c r="I11" s="11"/>
      <c r="J11" s="11"/>
      <c r="K11" s="11"/>
      <c r="L11" s="11"/>
      <c r="M11" s="11"/>
      <c r="N11" s="11"/>
      <c r="O11" s="11"/>
    </row>
    <row r="12" spans="1:15" ht="18.75" customHeight="1" x14ac:dyDescent="0.3">
      <c r="A12" s="116" t="s">
        <v>94</v>
      </c>
      <c r="B12" s="117" t="s">
        <v>95</v>
      </c>
      <c r="C12" s="11">
        <v>241168</v>
      </c>
      <c r="D12" s="11"/>
      <c r="E12" s="11"/>
      <c r="F12" s="11"/>
      <c r="G12" s="11"/>
      <c r="H12" s="11"/>
      <c r="I12" s="11"/>
      <c r="J12" s="11">
        <v>241168</v>
      </c>
      <c r="K12" s="11"/>
      <c r="L12" s="11"/>
      <c r="M12" s="11"/>
      <c r="N12" s="11"/>
      <c r="O12" s="11">
        <v>241168</v>
      </c>
    </row>
    <row r="13" spans="1:15" ht="18.75" customHeight="1" x14ac:dyDescent="0.3">
      <c r="A13" s="97" t="s">
        <v>96</v>
      </c>
      <c r="B13" s="97" t="s">
        <v>97</v>
      </c>
      <c r="C13" s="11">
        <v>668324.88</v>
      </c>
      <c r="D13" s="11">
        <v>668324.88</v>
      </c>
      <c r="E13" s="11">
        <v>668324.88</v>
      </c>
      <c r="F13" s="11"/>
      <c r="G13" s="11"/>
      <c r="H13" s="11"/>
      <c r="I13" s="11"/>
      <c r="J13" s="11"/>
      <c r="K13" s="11"/>
      <c r="L13" s="11"/>
      <c r="M13" s="11"/>
      <c r="N13" s="11"/>
      <c r="O13" s="11"/>
    </row>
    <row r="14" spans="1:15" ht="18.75" customHeight="1" x14ac:dyDescent="0.3">
      <c r="A14" s="115" t="s">
        <v>98</v>
      </c>
      <c r="B14" s="115" t="s">
        <v>99</v>
      </c>
      <c r="C14" s="11">
        <v>668324.88</v>
      </c>
      <c r="D14" s="11">
        <v>668324.88</v>
      </c>
      <c r="E14" s="11">
        <v>668324.88</v>
      </c>
      <c r="F14" s="11"/>
      <c r="G14" s="11"/>
      <c r="H14" s="11"/>
      <c r="I14" s="11"/>
      <c r="J14" s="11"/>
      <c r="K14" s="11"/>
      <c r="L14" s="11"/>
      <c r="M14" s="11"/>
      <c r="N14" s="11"/>
      <c r="O14" s="11"/>
    </row>
    <row r="15" spans="1:15" ht="18.75" customHeight="1" x14ac:dyDescent="0.3">
      <c r="A15" s="116" t="s">
        <v>100</v>
      </c>
      <c r="B15" s="117" t="s">
        <v>101</v>
      </c>
      <c r="C15" s="11">
        <v>217652.4</v>
      </c>
      <c r="D15" s="11">
        <v>217652.4</v>
      </c>
      <c r="E15" s="11">
        <v>217652.4</v>
      </c>
      <c r="F15" s="11"/>
      <c r="G15" s="11"/>
      <c r="H15" s="11"/>
      <c r="I15" s="11"/>
      <c r="J15" s="11"/>
      <c r="K15" s="11"/>
      <c r="L15" s="11"/>
      <c r="M15" s="11"/>
      <c r="N15" s="11"/>
      <c r="O15" s="11"/>
    </row>
    <row r="16" spans="1:15" ht="18.75" customHeight="1" x14ac:dyDescent="0.3">
      <c r="A16" s="116" t="s">
        <v>102</v>
      </c>
      <c r="B16" s="117" t="s">
        <v>103</v>
      </c>
      <c r="C16" s="11">
        <v>43346.400000000001</v>
      </c>
      <c r="D16" s="11">
        <v>43346.400000000001</v>
      </c>
      <c r="E16" s="11">
        <v>43346.400000000001</v>
      </c>
      <c r="F16" s="11"/>
      <c r="G16" s="11"/>
      <c r="H16" s="11"/>
      <c r="I16" s="11"/>
      <c r="J16" s="11"/>
      <c r="K16" s="11"/>
      <c r="L16" s="11"/>
      <c r="M16" s="11"/>
      <c r="N16" s="11"/>
      <c r="O16" s="11"/>
    </row>
    <row r="17" spans="1:15" ht="18.75" customHeight="1" x14ac:dyDescent="0.3">
      <c r="A17" s="116" t="s">
        <v>104</v>
      </c>
      <c r="B17" s="117" t="s">
        <v>105</v>
      </c>
      <c r="C17" s="11">
        <v>407326.08</v>
      </c>
      <c r="D17" s="11">
        <v>407326.08</v>
      </c>
      <c r="E17" s="11">
        <v>407326.08</v>
      </c>
      <c r="F17" s="11"/>
      <c r="G17" s="11"/>
      <c r="H17" s="11"/>
      <c r="I17" s="11"/>
      <c r="J17" s="11"/>
      <c r="K17" s="11"/>
      <c r="L17" s="11"/>
      <c r="M17" s="11"/>
      <c r="N17" s="11"/>
      <c r="O17" s="11"/>
    </row>
    <row r="18" spans="1:15" ht="18.75" customHeight="1" x14ac:dyDescent="0.3">
      <c r="A18" s="116" t="s">
        <v>106</v>
      </c>
      <c r="B18" s="117" t="s">
        <v>107</v>
      </c>
      <c r="C18" s="11"/>
      <c r="D18" s="11"/>
      <c r="E18" s="11"/>
      <c r="F18" s="11"/>
      <c r="G18" s="11"/>
      <c r="H18" s="11"/>
      <c r="I18" s="11"/>
      <c r="J18" s="11"/>
      <c r="K18" s="11"/>
      <c r="L18" s="11"/>
      <c r="M18" s="11"/>
      <c r="N18" s="11"/>
      <c r="O18" s="11"/>
    </row>
    <row r="19" spans="1:15" ht="18.75" customHeight="1" x14ac:dyDescent="0.3">
      <c r="A19" s="97" t="s">
        <v>108</v>
      </c>
      <c r="B19" s="97" t="s">
        <v>109</v>
      </c>
      <c r="C19" s="11">
        <v>195082.53</v>
      </c>
      <c r="D19" s="11">
        <v>195082.53</v>
      </c>
      <c r="E19" s="11">
        <v>195082.53</v>
      </c>
      <c r="F19" s="11"/>
      <c r="G19" s="11"/>
      <c r="H19" s="11"/>
      <c r="I19" s="11"/>
      <c r="J19" s="11"/>
      <c r="K19" s="11"/>
      <c r="L19" s="11"/>
      <c r="M19" s="11"/>
      <c r="N19" s="11"/>
      <c r="O19" s="11"/>
    </row>
    <row r="20" spans="1:15" ht="18.75" customHeight="1" x14ac:dyDescent="0.3">
      <c r="A20" s="115" t="s">
        <v>110</v>
      </c>
      <c r="B20" s="115" t="s">
        <v>111</v>
      </c>
      <c r="C20" s="11">
        <v>195082.53</v>
      </c>
      <c r="D20" s="11">
        <v>195082.53</v>
      </c>
      <c r="E20" s="11">
        <v>195082.53</v>
      </c>
      <c r="F20" s="11"/>
      <c r="G20" s="11"/>
      <c r="H20" s="11"/>
      <c r="I20" s="11"/>
      <c r="J20" s="11"/>
      <c r="K20" s="11"/>
      <c r="L20" s="11"/>
      <c r="M20" s="11"/>
      <c r="N20" s="11"/>
      <c r="O20" s="11"/>
    </row>
    <row r="21" spans="1:15" ht="18.75" customHeight="1" x14ac:dyDescent="0.3">
      <c r="A21" s="116" t="s">
        <v>112</v>
      </c>
      <c r="B21" s="117" t="s">
        <v>113</v>
      </c>
      <c r="C21" s="11">
        <v>83716.67</v>
      </c>
      <c r="D21" s="11">
        <v>83716.67</v>
      </c>
      <c r="E21" s="11">
        <v>83716.67</v>
      </c>
      <c r="F21" s="11"/>
      <c r="G21" s="11"/>
      <c r="H21" s="11"/>
      <c r="I21" s="11"/>
      <c r="J21" s="11"/>
      <c r="K21" s="11"/>
      <c r="L21" s="11"/>
      <c r="M21" s="11"/>
      <c r="N21" s="11"/>
      <c r="O21" s="11"/>
    </row>
    <row r="22" spans="1:15" ht="18.75" customHeight="1" x14ac:dyDescent="0.3">
      <c r="A22" s="116" t="s">
        <v>114</v>
      </c>
      <c r="B22" s="117" t="s">
        <v>115</v>
      </c>
      <c r="C22" s="11">
        <v>97034.28</v>
      </c>
      <c r="D22" s="11">
        <v>97034.28</v>
      </c>
      <c r="E22" s="11">
        <v>97034.28</v>
      </c>
      <c r="F22" s="11"/>
      <c r="G22" s="11"/>
      <c r="H22" s="11"/>
      <c r="I22" s="11"/>
      <c r="J22" s="11"/>
      <c r="K22" s="11"/>
      <c r="L22" s="11"/>
      <c r="M22" s="11"/>
      <c r="N22" s="11"/>
      <c r="O22" s="11"/>
    </row>
    <row r="23" spans="1:15" ht="18.75" customHeight="1" x14ac:dyDescent="0.3">
      <c r="A23" s="116" t="s">
        <v>116</v>
      </c>
      <c r="B23" s="117" t="s">
        <v>117</v>
      </c>
      <c r="C23" s="11">
        <v>14331.58</v>
      </c>
      <c r="D23" s="11">
        <v>14331.58</v>
      </c>
      <c r="E23" s="11">
        <v>14331.58</v>
      </c>
      <c r="F23" s="11"/>
      <c r="G23" s="11"/>
      <c r="H23" s="11"/>
      <c r="I23" s="11"/>
      <c r="J23" s="11"/>
      <c r="K23" s="11"/>
      <c r="L23" s="11"/>
      <c r="M23" s="11"/>
      <c r="N23" s="11"/>
      <c r="O23" s="11"/>
    </row>
    <row r="24" spans="1:15" ht="18.75" customHeight="1" x14ac:dyDescent="0.3">
      <c r="A24" s="97" t="s">
        <v>118</v>
      </c>
      <c r="B24" s="97" t="s">
        <v>119</v>
      </c>
      <c r="C24" s="11">
        <v>288974.88</v>
      </c>
      <c r="D24" s="11">
        <v>288974.88</v>
      </c>
      <c r="E24" s="11">
        <v>288974.88</v>
      </c>
      <c r="F24" s="11"/>
      <c r="G24" s="11"/>
      <c r="H24" s="11"/>
      <c r="I24" s="11"/>
      <c r="J24" s="11"/>
      <c r="K24" s="11"/>
      <c r="L24" s="11"/>
      <c r="M24" s="11"/>
      <c r="N24" s="11"/>
      <c r="O24" s="11"/>
    </row>
    <row r="25" spans="1:15" ht="18.75" customHeight="1" x14ac:dyDescent="0.3">
      <c r="A25" s="115" t="s">
        <v>120</v>
      </c>
      <c r="B25" s="115" t="s">
        <v>121</v>
      </c>
      <c r="C25" s="11">
        <v>288974.88</v>
      </c>
      <c r="D25" s="11">
        <v>288974.88</v>
      </c>
      <c r="E25" s="11">
        <v>288974.88</v>
      </c>
      <c r="F25" s="11"/>
      <c r="G25" s="11"/>
      <c r="H25" s="11"/>
      <c r="I25" s="11"/>
      <c r="J25" s="11"/>
      <c r="K25" s="11"/>
      <c r="L25" s="11"/>
      <c r="M25" s="11"/>
      <c r="N25" s="11"/>
      <c r="O25" s="11"/>
    </row>
    <row r="26" spans="1:15" ht="18.75" customHeight="1" x14ac:dyDescent="0.3">
      <c r="A26" s="116" t="s">
        <v>122</v>
      </c>
      <c r="B26" s="117" t="s">
        <v>123</v>
      </c>
      <c r="C26" s="11">
        <v>288974.88</v>
      </c>
      <c r="D26" s="11">
        <v>288974.88</v>
      </c>
      <c r="E26" s="11">
        <v>288974.88</v>
      </c>
      <c r="F26" s="11"/>
      <c r="G26" s="11"/>
      <c r="H26" s="11"/>
      <c r="I26" s="11"/>
      <c r="J26" s="11"/>
      <c r="K26" s="11"/>
      <c r="L26" s="11"/>
      <c r="M26" s="11"/>
      <c r="N26" s="11"/>
      <c r="O26" s="11"/>
    </row>
    <row r="27" spans="1:15" ht="18.75" customHeight="1" x14ac:dyDescent="0.3">
      <c r="A27" s="155" t="s">
        <v>124</v>
      </c>
      <c r="B27" s="156" t="s">
        <v>124</v>
      </c>
      <c r="C27" s="11">
        <v>5314660.03</v>
      </c>
      <c r="D27" s="11">
        <v>5073492.03</v>
      </c>
      <c r="E27" s="11">
        <v>4855492.03</v>
      </c>
      <c r="F27" s="11">
        <v>218000</v>
      </c>
      <c r="G27" s="11"/>
      <c r="H27" s="11"/>
      <c r="I27" s="11"/>
      <c r="J27" s="11">
        <v>241168</v>
      </c>
      <c r="K27" s="11"/>
      <c r="L27" s="11"/>
      <c r="M27" s="11"/>
      <c r="N27" s="11"/>
      <c r="O27" s="11">
        <v>241168</v>
      </c>
    </row>
  </sheetData>
  <mergeCells count="11">
    <mergeCell ref="A2:O2"/>
    <mergeCell ref="A3:L3"/>
    <mergeCell ref="D4:F4"/>
    <mergeCell ref="J4:O4"/>
    <mergeCell ref="A27:B27"/>
    <mergeCell ref="A4:A5"/>
    <mergeCell ref="B4:B5"/>
    <mergeCell ref="C4:C5"/>
    <mergeCell ref="G4:G5"/>
    <mergeCell ref="H4:H5"/>
    <mergeCell ref="I4:I5"/>
  </mergeCells>
  <phoneticPr fontId="29"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36"/>
  <sheetViews>
    <sheetView showZeros="0" workbookViewId="0"/>
  </sheetViews>
  <sheetFormatPr defaultColWidth="9.140625" defaultRowHeight="14.25" customHeight="1" x14ac:dyDescent="0.3"/>
  <cols>
    <col min="1" max="1" width="39.28515625" customWidth="1"/>
    <col min="2" max="2" width="30.85546875" customWidth="1"/>
    <col min="3" max="3" width="35.85546875" customWidth="1"/>
    <col min="4" max="4" width="29.85546875" customWidth="1"/>
  </cols>
  <sheetData>
    <row r="1" spans="1:4" ht="19.5" customHeight="1" x14ac:dyDescent="0.3">
      <c r="D1" s="18" t="s">
        <v>125</v>
      </c>
    </row>
    <row r="2" spans="1:4" ht="36" customHeight="1" x14ac:dyDescent="0.3">
      <c r="A2" s="118" t="str">
        <f>"2025"&amp;"年部门财政拨款收支预算总表"</f>
        <v>2025年部门财政拨款收支预算总表</v>
      </c>
      <c r="B2" s="159"/>
      <c r="C2" s="159"/>
      <c r="D2" s="159"/>
    </row>
    <row r="3" spans="1:4" ht="18.75" customHeight="1" x14ac:dyDescent="0.3">
      <c r="A3" s="160" t="str">
        <f>"单位名称："&amp;"中国共产党镇康县委员会宣传部"</f>
        <v>单位名称：中国共产党镇康县委员会宣传部</v>
      </c>
      <c r="B3" s="161"/>
      <c r="C3" s="89"/>
      <c r="D3" s="18" t="s">
        <v>1</v>
      </c>
    </row>
    <row r="4" spans="1:4" ht="18.75" customHeight="1" x14ac:dyDescent="0.3">
      <c r="A4" s="122" t="s">
        <v>2</v>
      </c>
      <c r="B4" s="123"/>
      <c r="C4" s="122" t="s">
        <v>3</v>
      </c>
      <c r="D4" s="123"/>
    </row>
    <row r="5" spans="1:4" ht="18.75" customHeight="1" x14ac:dyDescent="0.3">
      <c r="A5" s="124" t="s">
        <v>4</v>
      </c>
      <c r="B5" s="162" t="str">
        <f t="shared" ref="B5:D5" si="0">"2025"&amp;"年预算数"</f>
        <v>2025年预算数</v>
      </c>
      <c r="C5" s="124" t="s">
        <v>126</v>
      </c>
      <c r="D5" s="162" t="str">
        <f t="shared" si="0"/>
        <v>2025年预算数</v>
      </c>
    </row>
    <row r="6" spans="1:4" ht="18.75" customHeight="1" x14ac:dyDescent="0.3">
      <c r="A6" s="125"/>
      <c r="B6" s="158"/>
      <c r="C6" s="125"/>
      <c r="D6" s="158"/>
    </row>
    <row r="7" spans="1:4" ht="18.75" customHeight="1" x14ac:dyDescent="0.3">
      <c r="A7" s="90" t="s">
        <v>127</v>
      </c>
      <c r="B7" s="11">
        <v>5073492.03</v>
      </c>
      <c r="C7" s="91" t="s">
        <v>128</v>
      </c>
      <c r="D7" s="11">
        <v>5073492.03</v>
      </c>
    </row>
    <row r="8" spans="1:4" ht="18.75" customHeight="1" x14ac:dyDescent="0.3">
      <c r="A8" s="92" t="s">
        <v>129</v>
      </c>
      <c r="B8" s="11">
        <v>5073492.03</v>
      </c>
      <c r="C8" s="91" t="s">
        <v>130</v>
      </c>
      <c r="D8" s="11">
        <v>3921109.74</v>
      </c>
    </row>
    <row r="9" spans="1:4" ht="18.75" customHeight="1" x14ac:dyDescent="0.3">
      <c r="A9" s="92" t="s">
        <v>131</v>
      </c>
      <c r="B9" s="11"/>
      <c r="C9" s="91" t="s">
        <v>132</v>
      </c>
      <c r="D9" s="11"/>
    </row>
    <row r="10" spans="1:4" ht="18.75" customHeight="1" x14ac:dyDescent="0.3">
      <c r="A10" s="92" t="s">
        <v>133</v>
      </c>
      <c r="B10" s="11"/>
      <c r="C10" s="91" t="s">
        <v>134</v>
      </c>
      <c r="D10" s="11"/>
    </row>
    <row r="11" spans="1:4" ht="18.75" customHeight="1" x14ac:dyDescent="0.3">
      <c r="A11" s="92" t="s">
        <v>135</v>
      </c>
      <c r="B11" s="11"/>
      <c r="C11" s="91" t="s">
        <v>136</v>
      </c>
      <c r="D11" s="11"/>
    </row>
    <row r="12" spans="1:4" ht="18.75" customHeight="1" x14ac:dyDescent="0.3">
      <c r="A12" s="92" t="s">
        <v>129</v>
      </c>
      <c r="B12" s="11"/>
      <c r="C12" s="91" t="s">
        <v>137</v>
      </c>
      <c r="D12" s="11"/>
    </row>
    <row r="13" spans="1:4" ht="18.75" customHeight="1" x14ac:dyDescent="0.3">
      <c r="A13" s="92" t="s">
        <v>131</v>
      </c>
      <c r="B13" s="11"/>
      <c r="C13" s="91" t="s">
        <v>138</v>
      </c>
      <c r="D13" s="11"/>
    </row>
    <row r="14" spans="1:4" ht="18.75" customHeight="1" x14ac:dyDescent="0.3">
      <c r="A14" s="92" t="s">
        <v>133</v>
      </c>
      <c r="B14" s="11"/>
      <c r="C14" s="91" t="s">
        <v>139</v>
      </c>
      <c r="D14" s="11"/>
    </row>
    <row r="15" spans="1:4" ht="18.75" customHeight="1" x14ac:dyDescent="0.3">
      <c r="A15" s="93"/>
      <c r="B15" s="11"/>
      <c r="C15" s="9" t="s">
        <v>140</v>
      </c>
      <c r="D15" s="11">
        <v>668324.88</v>
      </c>
    </row>
    <row r="16" spans="1:4" ht="18.75" customHeight="1" x14ac:dyDescent="0.3">
      <c r="A16" s="94"/>
      <c r="B16" s="11"/>
      <c r="C16" s="9" t="s">
        <v>141</v>
      </c>
      <c r="D16" s="11">
        <v>195082.53</v>
      </c>
    </row>
    <row r="17" spans="1:4" ht="18.75" customHeight="1" x14ac:dyDescent="0.3">
      <c r="A17" s="95"/>
      <c r="B17" s="11"/>
      <c r="C17" s="9" t="s">
        <v>142</v>
      </c>
      <c r="D17" s="11"/>
    </row>
    <row r="18" spans="1:4" ht="18.75" customHeight="1" x14ac:dyDescent="0.3">
      <c r="A18" s="95"/>
      <c r="B18" s="11"/>
      <c r="C18" s="9" t="s">
        <v>143</v>
      </c>
      <c r="D18" s="11"/>
    </row>
    <row r="19" spans="1:4" ht="18.75" customHeight="1" x14ac:dyDescent="0.3">
      <c r="A19" s="95"/>
      <c r="B19" s="11"/>
      <c r="C19" s="9" t="s">
        <v>144</v>
      </c>
      <c r="D19" s="11"/>
    </row>
    <row r="20" spans="1:4" ht="18.75" customHeight="1" x14ac:dyDescent="0.3">
      <c r="A20" s="95"/>
      <c r="B20" s="11"/>
      <c r="C20" s="9" t="s">
        <v>145</v>
      </c>
      <c r="D20" s="11"/>
    </row>
    <row r="21" spans="1:4" ht="18.75" customHeight="1" x14ac:dyDescent="0.3">
      <c r="A21" s="95"/>
      <c r="B21" s="11"/>
      <c r="C21" s="9" t="s">
        <v>146</v>
      </c>
      <c r="D21" s="11"/>
    </row>
    <row r="22" spans="1:4" ht="18.75" customHeight="1" x14ac:dyDescent="0.3">
      <c r="A22" s="95"/>
      <c r="B22" s="11"/>
      <c r="C22" s="9" t="s">
        <v>147</v>
      </c>
      <c r="D22" s="11"/>
    </row>
    <row r="23" spans="1:4" ht="18.75" customHeight="1" x14ac:dyDescent="0.3">
      <c r="A23" s="95"/>
      <c r="B23" s="11"/>
      <c r="C23" s="9" t="s">
        <v>148</v>
      </c>
      <c r="D23" s="11"/>
    </row>
    <row r="24" spans="1:4" ht="18.75" customHeight="1" x14ac:dyDescent="0.3">
      <c r="A24" s="95"/>
      <c r="B24" s="11"/>
      <c r="C24" s="9" t="s">
        <v>149</v>
      </c>
      <c r="D24" s="11"/>
    </row>
    <row r="25" spans="1:4" ht="18.75" customHeight="1" x14ac:dyDescent="0.3">
      <c r="A25" s="95"/>
      <c r="B25" s="11"/>
      <c r="C25" s="9" t="s">
        <v>150</v>
      </c>
      <c r="D25" s="11"/>
    </row>
    <row r="26" spans="1:4" ht="18.75" customHeight="1" x14ac:dyDescent="0.3">
      <c r="A26" s="95"/>
      <c r="B26" s="11"/>
      <c r="C26" s="9" t="s">
        <v>151</v>
      </c>
      <c r="D26" s="11">
        <v>288974.88</v>
      </c>
    </row>
    <row r="27" spans="1:4" ht="18.75" customHeight="1" x14ac:dyDescent="0.3">
      <c r="A27" s="93"/>
      <c r="B27" s="11"/>
      <c r="C27" s="9" t="s">
        <v>152</v>
      </c>
      <c r="D27" s="11"/>
    </row>
    <row r="28" spans="1:4" ht="18.75" customHeight="1" x14ac:dyDescent="0.3">
      <c r="A28" s="94"/>
      <c r="B28" s="11"/>
      <c r="C28" s="9" t="s">
        <v>153</v>
      </c>
      <c r="D28" s="11"/>
    </row>
    <row r="29" spans="1:4" ht="18.75" customHeight="1" x14ac:dyDescent="0.3">
      <c r="A29" s="95"/>
      <c r="B29" s="11"/>
      <c r="C29" s="9" t="s">
        <v>154</v>
      </c>
      <c r="D29" s="11"/>
    </row>
    <row r="30" spans="1:4" ht="18.75" customHeight="1" x14ac:dyDescent="0.3">
      <c r="A30" s="95"/>
      <c r="B30" s="11"/>
      <c r="C30" s="9" t="s">
        <v>155</v>
      </c>
      <c r="D30" s="11"/>
    </row>
    <row r="31" spans="1:4" ht="18.75" customHeight="1" x14ac:dyDescent="0.3">
      <c r="A31" s="95"/>
      <c r="B31" s="11"/>
      <c r="C31" s="9" t="s">
        <v>156</v>
      </c>
      <c r="D31" s="11"/>
    </row>
    <row r="32" spans="1:4" ht="18.75" customHeight="1" x14ac:dyDescent="0.3">
      <c r="A32" s="95"/>
      <c r="B32" s="11"/>
      <c r="C32" s="9" t="s">
        <v>157</v>
      </c>
      <c r="D32" s="11"/>
    </row>
    <row r="33" spans="1:4" ht="18.75" customHeight="1" x14ac:dyDescent="0.3">
      <c r="A33" s="95"/>
      <c r="B33" s="11"/>
      <c r="C33" s="9" t="s">
        <v>158</v>
      </c>
      <c r="D33" s="11"/>
    </row>
    <row r="34" spans="1:4" ht="18.75" customHeight="1" x14ac:dyDescent="0.3">
      <c r="A34" s="93"/>
      <c r="B34" s="96"/>
      <c r="C34" s="9" t="s">
        <v>159</v>
      </c>
      <c r="D34" s="96"/>
    </row>
    <row r="35" spans="1:4" ht="18.75" customHeight="1" x14ac:dyDescent="0.3">
      <c r="A35" s="93"/>
      <c r="B35" s="11"/>
      <c r="C35" s="97" t="s">
        <v>160</v>
      </c>
      <c r="D35" s="11"/>
    </row>
    <row r="36" spans="1:4" ht="18.75" customHeight="1" x14ac:dyDescent="0.3">
      <c r="A36" s="94" t="s">
        <v>161</v>
      </c>
      <c r="B36" s="98">
        <v>5073492.03</v>
      </c>
      <c r="C36" s="93" t="s">
        <v>52</v>
      </c>
      <c r="D36" s="98">
        <v>5073492.03</v>
      </c>
    </row>
  </sheetData>
  <mergeCells count="8">
    <mergeCell ref="A2:D2"/>
    <mergeCell ref="A3:B3"/>
    <mergeCell ref="A4:B4"/>
    <mergeCell ref="C4:D4"/>
    <mergeCell ref="A5:A6"/>
    <mergeCell ref="B5:B6"/>
    <mergeCell ref="C5:C6"/>
    <mergeCell ref="D5:D6"/>
  </mergeCells>
  <phoneticPr fontId="29"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25"/>
  <sheetViews>
    <sheetView showZeros="0" workbookViewId="0">
      <selection activeCell="B18" sqref="B18"/>
    </sheetView>
  </sheetViews>
  <sheetFormatPr defaultColWidth="9.140625" defaultRowHeight="14.25" customHeight="1" x14ac:dyDescent="0.3"/>
  <cols>
    <col min="1" max="1" width="20.140625" customWidth="1"/>
    <col min="2" max="2" width="44" customWidth="1"/>
    <col min="3" max="3" width="24.28515625" customWidth="1"/>
    <col min="4" max="4" width="20.42578125" customWidth="1"/>
    <col min="5" max="7" width="24.28515625" customWidth="1"/>
  </cols>
  <sheetData>
    <row r="1" spans="1:7" ht="14.25" customHeight="1" x14ac:dyDescent="0.3">
      <c r="A1" s="83"/>
      <c r="B1" s="83"/>
      <c r="C1" s="83"/>
      <c r="D1" s="26"/>
      <c r="E1" s="83"/>
      <c r="F1" s="28"/>
      <c r="G1" s="18" t="s">
        <v>162</v>
      </c>
    </row>
    <row r="2" spans="1:7" ht="39" customHeight="1" x14ac:dyDescent="0.3">
      <c r="A2" s="118" t="str">
        <f>"2025"&amp;"年一般公共预算支出预算表（按功能科目分类）"</f>
        <v>2025年一般公共预算支出预算表（按功能科目分类）</v>
      </c>
      <c r="B2" s="163"/>
      <c r="C2" s="163"/>
      <c r="D2" s="163"/>
      <c r="E2" s="163"/>
      <c r="F2" s="163"/>
      <c r="G2" s="163"/>
    </row>
    <row r="3" spans="1:7" ht="18.75" customHeight="1" x14ac:dyDescent="0.3">
      <c r="A3" s="160" t="str">
        <f>"单位名称："&amp;"中国共产党镇康县委员会宣传部"</f>
        <v>单位名称：中国共产党镇康县委员会宣传部</v>
      </c>
      <c r="B3" s="164"/>
      <c r="C3" s="165"/>
      <c r="D3" s="165"/>
      <c r="E3" s="165"/>
      <c r="F3" s="28"/>
      <c r="G3" s="18" t="s">
        <v>1</v>
      </c>
    </row>
    <row r="4" spans="1:7" ht="18.75" customHeight="1" x14ac:dyDescent="0.3">
      <c r="A4" s="166" t="s">
        <v>163</v>
      </c>
      <c r="B4" s="167"/>
      <c r="C4" s="162" t="s">
        <v>56</v>
      </c>
      <c r="D4" s="168" t="s">
        <v>75</v>
      </c>
      <c r="E4" s="154"/>
      <c r="F4" s="123"/>
      <c r="G4" s="170" t="s">
        <v>76</v>
      </c>
    </row>
    <row r="5" spans="1:7" ht="18.75" customHeight="1" x14ac:dyDescent="0.3">
      <c r="A5" s="84" t="s">
        <v>73</v>
      </c>
      <c r="B5" s="84" t="s">
        <v>74</v>
      </c>
      <c r="C5" s="125"/>
      <c r="D5" s="76" t="s">
        <v>58</v>
      </c>
      <c r="E5" s="76" t="s">
        <v>164</v>
      </c>
      <c r="F5" s="76" t="s">
        <v>165</v>
      </c>
      <c r="G5" s="171"/>
    </row>
    <row r="6" spans="1:7" ht="18.75" customHeight="1" x14ac:dyDescent="0.3">
      <c r="A6" s="85" t="s">
        <v>166</v>
      </c>
      <c r="B6" s="85" t="s">
        <v>167</v>
      </c>
      <c r="C6" s="85" t="s">
        <v>168</v>
      </c>
      <c r="D6" s="86">
        <v>4</v>
      </c>
      <c r="E6" s="87" t="s">
        <v>169</v>
      </c>
      <c r="F6" s="87" t="s">
        <v>170</v>
      </c>
      <c r="G6" s="85" t="s">
        <v>171</v>
      </c>
    </row>
    <row r="7" spans="1:7" ht="18.75" customHeight="1" x14ac:dyDescent="0.3">
      <c r="A7" s="61" t="s">
        <v>84</v>
      </c>
      <c r="B7" s="61" t="s">
        <v>85</v>
      </c>
      <c r="C7" s="11">
        <v>3921109.74</v>
      </c>
      <c r="D7" s="11">
        <v>3703109.74</v>
      </c>
      <c r="E7" s="11">
        <v>3424386.14</v>
      </c>
      <c r="F7" s="11">
        <v>278723.59999999998</v>
      </c>
      <c r="G7" s="11">
        <v>218000</v>
      </c>
    </row>
    <row r="8" spans="1:7" ht="18.75" customHeight="1" x14ac:dyDescent="0.3">
      <c r="A8" s="63" t="s">
        <v>86</v>
      </c>
      <c r="B8" s="63" t="s">
        <v>87</v>
      </c>
      <c r="C8" s="11">
        <v>3921109.74</v>
      </c>
      <c r="D8" s="11">
        <v>3703109.74</v>
      </c>
      <c r="E8" s="11">
        <v>3424386.14</v>
      </c>
      <c r="F8" s="11">
        <v>278723.59999999998</v>
      </c>
      <c r="G8" s="11">
        <v>218000</v>
      </c>
    </row>
    <row r="9" spans="1:7" ht="18.75" customHeight="1" x14ac:dyDescent="0.3">
      <c r="A9" s="88" t="s">
        <v>88</v>
      </c>
      <c r="B9" s="88" t="s">
        <v>89</v>
      </c>
      <c r="C9" s="11">
        <v>2081786.42</v>
      </c>
      <c r="D9" s="11">
        <v>2081786.42</v>
      </c>
      <c r="E9" s="11">
        <v>1876251.38</v>
      </c>
      <c r="F9" s="11">
        <v>205535.04</v>
      </c>
      <c r="G9" s="11"/>
    </row>
    <row r="10" spans="1:7" ht="18.75" customHeight="1" x14ac:dyDescent="0.3">
      <c r="A10" s="88" t="s">
        <v>90</v>
      </c>
      <c r="B10" s="88" t="s">
        <v>91</v>
      </c>
      <c r="C10" s="11">
        <v>218000</v>
      </c>
      <c r="D10" s="11"/>
      <c r="E10" s="11"/>
      <c r="F10" s="11"/>
      <c r="G10" s="11">
        <v>218000</v>
      </c>
    </row>
    <row r="11" spans="1:7" ht="18.75" customHeight="1" x14ac:dyDescent="0.3">
      <c r="A11" s="88" t="s">
        <v>92</v>
      </c>
      <c r="B11" s="88" t="s">
        <v>93</v>
      </c>
      <c r="C11" s="11">
        <v>1621323.32</v>
      </c>
      <c r="D11" s="11">
        <v>1621323.32</v>
      </c>
      <c r="E11" s="11">
        <v>1548134.76</v>
      </c>
      <c r="F11" s="11">
        <v>73188.56</v>
      </c>
      <c r="G11" s="11"/>
    </row>
    <row r="12" spans="1:7" ht="18.75" customHeight="1" x14ac:dyDescent="0.3">
      <c r="A12" s="61" t="s">
        <v>96</v>
      </c>
      <c r="B12" s="61" t="s">
        <v>97</v>
      </c>
      <c r="C12" s="11">
        <v>668324.88</v>
      </c>
      <c r="D12" s="11">
        <v>668324.88</v>
      </c>
      <c r="E12" s="11">
        <v>668324.88</v>
      </c>
      <c r="F12" s="11"/>
      <c r="G12" s="11"/>
    </row>
    <row r="13" spans="1:7" ht="18.75" customHeight="1" x14ac:dyDescent="0.3">
      <c r="A13" s="63" t="s">
        <v>98</v>
      </c>
      <c r="B13" s="63" t="s">
        <v>99</v>
      </c>
      <c r="C13" s="11">
        <v>668324.88</v>
      </c>
      <c r="D13" s="11">
        <v>668324.88</v>
      </c>
      <c r="E13" s="11">
        <v>668324.88</v>
      </c>
      <c r="F13" s="11"/>
      <c r="G13" s="11"/>
    </row>
    <row r="14" spans="1:7" ht="18.75" customHeight="1" x14ac:dyDescent="0.3">
      <c r="A14" s="88" t="s">
        <v>100</v>
      </c>
      <c r="B14" s="88" t="s">
        <v>101</v>
      </c>
      <c r="C14" s="11">
        <v>217652.4</v>
      </c>
      <c r="D14" s="11">
        <v>217652.4</v>
      </c>
      <c r="E14" s="11">
        <v>217652.4</v>
      </c>
      <c r="F14" s="11"/>
      <c r="G14" s="11"/>
    </row>
    <row r="15" spans="1:7" ht="18.75" customHeight="1" x14ac:dyDescent="0.3">
      <c r="A15" s="88" t="s">
        <v>102</v>
      </c>
      <c r="B15" s="88" t="s">
        <v>103</v>
      </c>
      <c r="C15" s="11">
        <v>43346.400000000001</v>
      </c>
      <c r="D15" s="11">
        <v>43346.400000000001</v>
      </c>
      <c r="E15" s="11">
        <v>43346.400000000001</v>
      </c>
      <c r="F15" s="11"/>
      <c r="G15" s="11"/>
    </row>
    <row r="16" spans="1:7" ht="18.75" customHeight="1" x14ac:dyDescent="0.3">
      <c r="A16" s="88" t="s">
        <v>104</v>
      </c>
      <c r="B16" s="88" t="s">
        <v>474</v>
      </c>
      <c r="C16" s="11">
        <v>407326.08</v>
      </c>
      <c r="D16" s="11">
        <v>407326.08</v>
      </c>
      <c r="E16" s="11">
        <v>407326.08</v>
      </c>
      <c r="F16" s="11"/>
      <c r="G16" s="11"/>
    </row>
    <row r="17" spans="1:7" ht="18.75" customHeight="1" x14ac:dyDescent="0.3">
      <c r="A17" s="61" t="s">
        <v>108</v>
      </c>
      <c r="B17" s="61" t="s">
        <v>109</v>
      </c>
      <c r="C17" s="11">
        <v>195082.53</v>
      </c>
      <c r="D17" s="11">
        <v>195082.53</v>
      </c>
      <c r="E17" s="11">
        <v>195082.53</v>
      </c>
      <c r="F17" s="11"/>
      <c r="G17" s="11"/>
    </row>
    <row r="18" spans="1:7" ht="18.75" customHeight="1" x14ac:dyDescent="0.3">
      <c r="A18" s="63" t="s">
        <v>110</v>
      </c>
      <c r="B18" s="63" t="s">
        <v>476</v>
      </c>
      <c r="C18" s="11">
        <v>195082.53</v>
      </c>
      <c r="D18" s="11">
        <v>195082.53</v>
      </c>
      <c r="E18" s="11">
        <v>195082.53</v>
      </c>
      <c r="F18" s="11"/>
      <c r="G18" s="11"/>
    </row>
    <row r="19" spans="1:7" ht="18.75" customHeight="1" x14ac:dyDescent="0.3">
      <c r="A19" s="88" t="s">
        <v>112</v>
      </c>
      <c r="B19" s="88" t="s">
        <v>475</v>
      </c>
      <c r="C19" s="11">
        <v>83716.67</v>
      </c>
      <c r="D19" s="11">
        <v>83716.67</v>
      </c>
      <c r="E19" s="11">
        <v>83716.67</v>
      </c>
      <c r="F19" s="11"/>
      <c r="G19" s="11"/>
    </row>
    <row r="20" spans="1:7" ht="18.75" customHeight="1" x14ac:dyDescent="0.3">
      <c r="A20" s="88" t="s">
        <v>114</v>
      </c>
      <c r="B20" s="88" t="s">
        <v>115</v>
      </c>
      <c r="C20" s="11">
        <v>97034.28</v>
      </c>
      <c r="D20" s="11">
        <v>97034.28</v>
      </c>
      <c r="E20" s="11">
        <v>97034.28</v>
      </c>
      <c r="F20" s="11"/>
      <c r="G20" s="11"/>
    </row>
    <row r="21" spans="1:7" ht="18.75" customHeight="1" x14ac:dyDescent="0.3">
      <c r="A21" s="88" t="s">
        <v>116</v>
      </c>
      <c r="B21" s="88" t="s">
        <v>117</v>
      </c>
      <c r="C21" s="11">
        <v>14331.58</v>
      </c>
      <c r="D21" s="11">
        <v>14331.58</v>
      </c>
      <c r="E21" s="11">
        <v>14331.58</v>
      </c>
      <c r="F21" s="11"/>
      <c r="G21" s="11"/>
    </row>
    <row r="22" spans="1:7" ht="18.75" customHeight="1" x14ac:dyDescent="0.3">
      <c r="A22" s="61" t="s">
        <v>118</v>
      </c>
      <c r="B22" s="61" t="s">
        <v>119</v>
      </c>
      <c r="C22" s="11">
        <v>288974.88</v>
      </c>
      <c r="D22" s="11">
        <v>288974.88</v>
      </c>
      <c r="E22" s="11">
        <v>288974.88</v>
      </c>
      <c r="F22" s="11"/>
      <c r="G22" s="11"/>
    </row>
    <row r="23" spans="1:7" ht="18.75" customHeight="1" x14ac:dyDescent="0.3">
      <c r="A23" s="63" t="s">
        <v>120</v>
      </c>
      <c r="B23" s="63" t="s">
        <v>121</v>
      </c>
      <c r="C23" s="11">
        <v>288974.88</v>
      </c>
      <c r="D23" s="11">
        <v>288974.88</v>
      </c>
      <c r="E23" s="11">
        <v>288974.88</v>
      </c>
      <c r="F23" s="11"/>
      <c r="G23" s="11"/>
    </row>
    <row r="24" spans="1:7" ht="18.75" customHeight="1" x14ac:dyDescent="0.3">
      <c r="A24" s="88" t="s">
        <v>122</v>
      </c>
      <c r="B24" s="88" t="s">
        <v>123</v>
      </c>
      <c r="C24" s="11">
        <v>288974.88</v>
      </c>
      <c r="D24" s="11">
        <v>288974.88</v>
      </c>
      <c r="E24" s="11">
        <v>288974.88</v>
      </c>
      <c r="F24" s="11"/>
      <c r="G24" s="11"/>
    </row>
    <row r="25" spans="1:7" ht="18.75" customHeight="1" x14ac:dyDescent="0.3">
      <c r="A25" s="169" t="s">
        <v>56</v>
      </c>
      <c r="B25" s="169"/>
      <c r="C25" s="11">
        <v>5073492.03</v>
      </c>
      <c r="D25" s="11">
        <v>4855492.03</v>
      </c>
      <c r="E25" s="11">
        <v>4576768.43</v>
      </c>
      <c r="F25" s="11">
        <v>278723.59999999998</v>
      </c>
      <c r="G25" s="11">
        <v>218000</v>
      </c>
    </row>
  </sheetData>
  <mergeCells count="7">
    <mergeCell ref="A2:G2"/>
    <mergeCell ref="A3:E3"/>
    <mergeCell ref="A4:B4"/>
    <mergeCell ref="D4:F4"/>
    <mergeCell ref="A25:B25"/>
    <mergeCell ref="C4:C5"/>
    <mergeCell ref="G4:G5"/>
  </mergeCells>
  <phoneticPr fontId="29"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11"/>
  <sheetViews>
    <sheetView showZeros="0" workbookViewId="0">
      <selection activeCell="B10" sqref="B10"/>
    </sheetView>
  </sheetViews>
  <sheetFormatPr defaultColWidth="9.140625" defaultRowHeight="14.25" customHeight="1" x14ac:dyDescent="0.3"/>
  <cols>
    <col min="1" max="1" width="23.5703125" customWidth="1"/>
    <col min="2" max="7" width="22.85546875" customWidth="1"/>
  </cols>
  <sheetData>
    <row r="1" spans="1:7" ht="15" customHeight="1" x14ac:dyDescent="0.15">
      <c r="A1" s="72"/>
      <c r="B1" s="73"/>
      <c r="C1" s="73"/>
      <c r="D1" s="74"/>
      <c r="G1" s="75" t="s">
        <v>172</v>
      </c>
    </row>
    <row r="2" spans="1:7" ht="39" customHeight="1" x14ac:dyDescent="0.3">
      <c r="A2" s="126" t="str">
        <f>"2025"&amp;"年“三公”经费支出预算表"</f>
        <v>2025年“三公”经费支出预算表</v>
      </c>
      <c r="B2" s="172"/>
      <c r="C2" s="172"/>
      <c r="D2" s="172"/>
      <c r="E2" s="172"/>
      <c r="F2" s="172"/>
      <c r="G2" s="172"/>
    </row>
    <row r="3" spans="1:7" ht="18.75" customHeight="1" x14ac:dyDescent="0.15">
      <c r="A3" s="120" t="str">
        <f>"单位名称："&amp;"中国共产党镇康县委员会宣传部"</f>
        <v>单位名称：中国共产党镇康县委员会宣传部</v>
      </c>
      <c r="B3" s="173"/>
      <c r="C3" s="173"/>
      <c r="D3" s="150"/>
      <c r="E3" s="2"/>
      <c r="G3" s="75" t="s">
        <v>173</v>
      </c>
    </row>
    <row r="4" spans="1:7" ht="18.75" customHeight="1" x14ac:dyDescent="0.3">
      <c r="A4" s="157" t="s">
        <v>174</v>
      </c>
      <c r="B4" s="157" t="s">
        <v>175</v>
      </c>
      <c r="C4" s="124" t="s">
        <v>176</v>
      </c>
      <c r="D4" s="122" t="s">
        <v>177</v>
      </c>
      <c r="E4" s="154"/>
      <c r="F4" s="123"/>
      <c r="G4" s="124" t="s">
        <v>178</v>
      </c>
    </row>
    <row r="5" spans="1:7" ht="18.75" customHeight="1" x14ac:dyDescent="0.3">
      <c r="A5" s="174"/>
      <c r="B5" s="176"/>
      <c r="C5" s="125"/>
      <c r="D5" s="76" t="s">
        <v>58</v>
      </c>
      <c r="E5" s="76" t="s">
        <v>179</v>
      </c>
      <c r="F5" s="76" t="s">
        <v>180</v>
      </c>
      <c r="G5" s="125"/>
    </row>
    <row r="6" spans="1:7" ht="18.75" customHeight="1" x14ac:dyDescent="0.3">
      <c r="A6" s="175" t="s">
        <v>56</v>
      </c>
      <c r="B6" s="78">
        <v>1</v>
      </c>
      <c r="C6" s="79">
        <v>2</v>
      </c>
      <c r="D6" s="80">
        <v>3</v>
      </c>
      <c r="E6" s="80">
        <v>4</v>
      </c>
      <c r="F6" s="80">
        <v>5</v>
      </c>
      <c r="G6" s="79">
        <v>6</v>
      </c>
    </row>
    <row r="7" spans="1:7" ht="18.75" customHeight="1" x14ac:dyDescent="0.3">
      <c r="A7" s="77" t="s">
        <v>56</v>
      </c>
      <c r="B7" s="81">
        <v>100000</v>
      </c>
      <c r="C7" s="81"/>
      <c r="D7" s="81">
        <v>70000</v>
      </c>
      <c r="E7" s="81"/>
      <c r="F7" s="81">
        <v>70000</v>
      </c>
      <c r="G7" s="81">
        <v>30000</v>
      </c>
    </row>
    <row r="8" spans="1:7" ht="18.75" customHeight="1" x14ac:dyDescent="0.3">
      <c r="A8" s="82" t="s">
        <v>181</v>
      </c>
      <c r="B8" s="81"/>
      <c r="C8" s="81"/>
      <c r="D8" s="81"/>
      <c r="E8" s="81"/>
      <c r="F8" s="81"/>
      <c r="G8" s="81"/>
    </row>
    <row r="9" spans="1:7" ht="18.75" customHeight="1" x14ac:dyDescent="0.3">
      <c r="A9" s="82" t="s">
        <v>182</v>
      </c>
      <c r="B9" s="81">
        <v>34990</v>
      </c>
      <c r="C9" s="81"/>
      <c r="D9" s="81">
        <v>24990</v>
      </c>
      <c r="E9" s="81"/>
      <c r="F9" s="81">
        <v>24990</v>
      </c>
      <c r="G9" s="81">
        <v>10000</v>
      </c>
    </row>
    <row r="10" spans="1:7" ht="18.75" customHeight="1" x14ac:dyDescent="0.3">
      <c r="A10" s="82" t="s">
        <v>183</v>
      </c>
      <c r="B10" s="81">
        <v>65010</v>
      </c>
      <c r="C10" s="81"/>
      <c r="D10" s="81">
        <v>45010</v>
      </c>
      <c r="E10" s="81"/>
      <c r="F10" s="81">
        <v>45010</v>
      </c>
      <c r="G10" s="81">
        <v>20000</v>
      </c>
    </row>
    <row r="11" spans="1:7" ht="18.75" customHeight="1" x14ac:dyDescent="0.3">
      <c r="A11" s="82" t="s">
        <v>184</v>
      </c>
      <c r="B11" s="81"/>
      <c r="C11" s="81"/>
      <c r="D11" s="81"/>
      <c r="E11" s="81"/>
      <c r="F11" s="81"/>
      <c r="G11" s="81"/>
    </row>
  </sheetData>
  <mergeCells count="7">
    <mergeCell ref="A2:G2"/>
    <mergeCell ref="A3:D3"/>
    <mergeCell ref="D4:F4"/>
    <mergeCell ref="A4:A6"/>
    <mergeCell ref="B4:B5"/>
    <mergeCell ref="C4:C5"/>
    <mergeCell ref="G4:G5"/>
  </mergeCells>
  <phoneticPr fontId="29"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W55"/>
  <sheetViews>
    <sheetView showZeros="0" topLeftCell="A20" workbookViewId="0">
      <selection activeCell="H9" sqref="H9"/>
    </sheetView>
  </sheetViews>
  <sheetFormatPr defaultColWidth="9.140625" defaultRowHeight="14.25" customHeight="1" x14ac:dyDescent="0.3"/>
  <cols>
    <col min="1" max="1" width="32.85546875" customWidth="1"/>
    <col min="2" max="2" width="25.42578125" customWidth="1"/>
    <col min="3" max="3" width="26.5703125" customWidth="1"/>
    <col min="4" max="4" width="10.140625" customWidth="1"/>
    <col min="5" max="5" width="17.5703125" customWidth="1"/>
    <col min="6" max="6" width="10.28515625" customWidth="1"/>
    <col min="7" max="7" width="23" customWidth="1"/>
    <col min="8" max="21" width="19.85546875" customWidth="1"/>
    <col min="22" max="23" width="20" customWidth="1"/>
  </cols>
  <sheetData>
    <row r="1" spans="1:23" ht="18.75" customHeight="1" x14ac:dyDescent="0.15">
      <c r="B1" s="67"/>
      <c r="D1" s="68"/>
      <c r="E1" s="68"/>
      <c r="F1" s="68"/>
      <c r="G1" s="68"/>
      <c r="H1" s="36"/>
      <c r="I1" s="36"/>
      <c r="J1" s="36"/>
      <c r="K1" s="36"/>
      <c r="L1" s="36"/>
      <c r="M1" s="36"/>
      <c r="N1" s="2"/>
      <c r="O1" s="2"/>
      <c r="P1" s="2"/>
      <c r="Q1" s="36"/>
      <c r="U1" s="67"/>
      <c r="W1" s="17" t="s">
        <v>185</v>
      </c>
    </row>
    <row r="2" spans="1:23" ht="39.75" customHeight="1" x14ac:dyDescent="0.3">
      <c r="A2" s="126" t="str">
        <f>"2025"&amp;"年部门基本支出预算表"</f>
        <v>2025年部门基本支出预算表</v>
      </c>
      <c r="B2" s="172"/>
      <c r="C2" s="172"/>
      <c r="D2" s="172"/>
      <c r="E2" s="172"/>
      <c r="F2" s="172"/>
      <c r="G2" s="172"/>
      <c r="H2" s="172"/>
      <c r="I2" s="172"/>
      <c r="J2" s="172"/>
      <c r="K2" s="172"/>
      <c r="L2" s="172"/>
      <c r="M2" s="172"/>
      <c r="N2" s="177"/>
      <c r="O2" s="177"/>
      <c r="P2" s="177"/>
      <c r="Q2" s="172"/>
      <c r="R2" s="172"/>
      <c r="S2" s="172"/>
      <c r="T2" s="172"/>
      <c r="U2" s="172"/>
      <c r="V2" s="172"/>
      <c r="W2" s="172"/>
    </row>
    <row r="3" spans="1:23" ht="18.75" customHeight="1" x14ac:dyDescent="0.15">
      <c r="A3" s="160" t="str">
        <f>"单位名称："&amp;"中国共产党镇康县委员会宣传部"</f>
        <v>单位名称：中国共产党镇康县委员会宣传部</v>
      </c>
      <c r="B3" s="178"/>
      <c r="C3" s="178"/>
      <c r="D3" s="178"/>
      <c r="E3" s="178"/>
      <c r="F3" s="178"/>
      <c r="G3" s="178"/>
      <c r="H3" s="38"/>
      <c r="I3" s="38"/>
      <c r="J3" s="38"/>
      <c r="K3" s="38"/>
      <c r="L3" s="38"/>
      <c r="M3" s="38"/>
      <c r="N3" s="4"/>
      <c r="O3" s="4"/>
      <c r="P3" s="4"/>
      <c r="Q3" s="38"/>
      <c r="U3" s="67"/>
      <c r="W3" s="17" t="s">
        <v>173</v>
      </c>
    </row>
    <row r="4" spans="1:23" ht="18.75" customHeight="1" x14ac:dyDescent="0.3">
      <c r="A4" s="157" t="s">
        <v>186</v>
      </c>
      <c r="B4" s="157" t="s">
        <v>187</v>
      </c>
      <c r="C4" s="157" t="s">
        <v>188</v>
      </c>
      <c r="D4" s="157" t="s">
        <v>189</v>
      </c>
      <c r="E4" s="157" t="s">
        <v>190</v>
      </c>
      <c r="F4" s="157" t="s">
        <v>191</v>
      </c>
      <c r="G4" s="157" t="s">
        <v>192</v>
      </c>
      <c r="H4" s="168" t="s">
        <v>193</v>
      </c>
      <c r="I4" s="179" t="s">
        <v>193</v>
      </c>
      <c r="J4" s="179"/>
      <c r="K4" s="179"/>
      <c r="L4" s="179"/>
      <c r="M4" s="179"/>
      <c r="N4" s="154"/>
      <c r="O4" s="154"/>
      <c r="P4" s="154"/>
      <c r="Q4" s="152" t="s">
        <v>62</v>
      </c>
      <c r="R4" s="179" t="s">
        <v>78</v>
      </c>
      <c r="S4" s="179"/>
      <c r="T4" s="179"/>
      <c r="U4" s="179"/>
      <c r="V4" s="179"/>
      <c r="W4" s="180"/>
    </row>
    <row r="5" spans="1:23" ht="18.75" customHeight="1" x14ac:dyDescent="0.3">
      <c r="A5" s="186"/>
      <c r="B5" s="187"/>
      <c r="C5" s="186"/>
      <c r="D5" s="186"/>
      <c r="E5" s="186"/>
      <c r="F5" s="186"/>
      <c r="G5" s="186"/>
      <c r="H5" s="162" t="s">
        <v>194</v>
      </c>
      <c r="I5" s="168" t="s">
        <v>59</v>
      </c>
      <c r="J5" s="179"/>
      <c r="K5" s="179"/>
      <c r="L5" s="179"/>
      <c r="M5" s="180"/>
      <c r="N5" s="122" t="s">
        <v>195</v>
      </c>
      <c r="O5" s="154"/>
      <c r="P5" s="123"/>
      <c r="Q5" s="157" t="s">
        <v>62</v>
      </c>
      <c r="R5" s="168" t="s">
        <v>78</v>
      </c>
      <c r="S5" s="152" t="s">
        <v>65</v>
      </c>
      <c r="T5" s="179" t="s">
        <v>78</v>
      </c>
      <c r="U5" s="152" t="s">
        <v>67</v>
      </c>
      <c r="V5" s="152" t="s">
        <v>68</v>
      </c>
      <c r="W5" s="153" t="s">
        <v>69</v>
      </c>
    </row>
    <row r="6" spans="1:23" ht="18.75" customHeight="1" x14ac:dyDescent="0.3">
      <c r="A6" s="181"/>
      <c r="B6" s="181"/>
      <c r="C6" s="181"/>
      <c r="D6" s="181"/>
      <c r="E6" s="181"/>
      <c r="F6" s="181"/>
      <c r="G6" s="181"/>
      <c r="H6" s="181"/>
      <c r="I6" s="183" t="s">
        <v>196</v>
      </c>
      <c r="J6" s="157" t="s">
        <v>197</v>
      </c>
      <c r="K6" s="157" t="s">
        <v>198</v>
      </c>
      <c r="L6" s="157" t="s">
        <v>199</v>
      </c>
      <c r="M6" s="157" t="s">
        <v>200</v>
      </c>
      <c r="N6" s="157" t="s">
        <v>59</v>
      </c>
      <c r="O6" s="157" t="s">
        <v>60</v>
      </c>
      <c r="P6" s="157" t="s">
        <v>61</v>
      </c>
      <c r="Q6" s="181"/>
      <c r="R6" s="157" t="s">
        <v>58</v>
      </c>
      <c r="S6" s="157" t="s">
        <v>65</v>
      </c>
      <c r="T6" s="157" t="s">
        <v>201</v>
      </c>
      <c r="U6" s="157" t="s">
        <v>67</v>
      </c>
      <c r="V6" s="157" t="s">
        <v>68</v>
      </c>
      <c r="W6" s="157" t="s">
        <v>69</v>
      </c>
    </row>
    <row r="7" spans="1:23" ht="18.75" customHeight="1" x14ac:dyDescent="0.3">
      <c r="A7" s="182"/>
      <c r="B7" s="182"/>
      <c r="C7" s="182"/>
      <c r="D7" s="182"/>
      <c r="E7" s="182"/>
      <c r="F7" s="182"/>
      <c r="G7" s="182"/>
      <c r="H7" s="182"/>
      <c r="I7" s="184"/>
      <c r="J7" s="174" t="s">
        <v>202</v>
      </c>
      <c r="K7" s="174" t="s">
        <v>198</v>
      </c>
      <c r="L7" s="174" t="s">
        <v>199</v>
      </c>
      <c r="M7" s="174" t="s">
        <v>200</v>
      </c>
      <c r="N7" s="174" t="s">
        <v>198</v>
      </c>
      <c r="O7" s="174" t="s">
        <v>199</v>
      </c>
      <c r="P7" s="174" t="s">
        <v>200</v>
      </c>
      <c r="Q7" s="174" t="s">
        <v>62</v>
      </c>
      <c r="R7" s="174" t="s">
        <v>58</v>
      </c>
      <c r="S7" s="174" t="s">
        <v>65</v>
      </c>
      <c r="T7" s="174" t="s">
        <v>201</v>
      </c>
      <c r="U7" s="174" t="s">
        <v>67</v>
      </c>
      <c r="V7" s="174" t="s">
        <v>68</v>
      </c>
      <c r="W7" s="174" t="s">
        <v>69</v>
      </c>
    </row>
    <row r="8" spans="1:23" ht="18.75" customHeight="1" x14ac:dyDescent="0.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spans="1:23" ht="18.75" customHeight="1" x14ac:dyDescent="0.3">
      <c r="A9" s="70" t="s">
        <v>71</v>
      </c>
      <c r="B9" s="70"/>
      <c r="C9" s="70"/>
      <c r="D9" s="70"/>
      <c r="E9" s="70"/>
      <c r="F9" s="70"/>
      <c r="G9" s="70"/>
      <c r="H9" s="11">
        <v>4855492.03</v>
      </c>
      <c r="I9" s="11">
        <v>4855492.03</v>
      </c>
      <c r="J9" s="11"/>
      <c r="K9" s="11"/>
      <c r="L9" s="11">
        <v>4855492.03</v>
      </c>
      <c r="M9" s="11"/>
      <c r="N9" s="11"/>
      <c r="O9" s="11"/>
      <c r="P9" s="11"/>
      <c r="Q9" s="11"/>
      <c r="R9" s="11"/>
      <c r="S9" s="11"/>
      <c r="T9" s="11"/>
      <c r="U9" s="11"/>
      <c r="V9" s="11"/>
      <c r="W9" s="11"/>
    </row>
    <row r="10" spans="1:23" ht="18.75" customHeight="1" x14ac:dyDescent="0.3">
      <c r="A10" s="71" t="s">
        <v>71</v>
      </c>
      <c r="B10" s="8"/>
      <c r="C10" s="8"/>
      <c r="D10" s="8"/>
      <c r="E10" s="8"/>
      <c r="F10" s="8"/>
      <c r="G10" s="8"/>
      <c r="H10" s="11">
        <v>4855492.03</v>
      </c>
      <c r="I10" s="11">
        <v>4855492.03</v>
      </c>
      <c r="J10" s="11"/>
      <c r="K10" s="11"/>
      <c r="L10" s="11">
        <v>4855492.03</v>
      </c>
      <c r="M10" s="11"/>
      <c r="N10" s="11"/>
      <c r="O10" s="11"/>
      <c r="P10" s="11"/>
      <c r="Q10" s="11"/>
      <c r="R10" s="11"/>
      <c r="S10" s="11"/>
      <c r="T10" s="11"/>
      <c r="U10" s="11"/>
      <c r="V10" s="11"/>
      <c r="W10" s="11"/>
    </row>
    <row r="11" spans="1:23" ht="18.75" customHeight="1" x14ac:dyDescent="0.3">
      <c r="A11" s="13"/>
      <c r="B11" s="8" t="s">
        <v>203</v>
      </c>
      <c r="C11" s="8" t="s">
        <v>469</v>
      </c>
      <c r="D11" s="8" t="s">
        <v>88</v>
      </c>
      <c r="E11" s="8" t="s">
        <v>89</v>
      </c>
      <c r="F11" s="8" t="s">
        <v>205</v>
      </c>
      <c r="G11" s="8" t="s">
        <v>206</v>
      </c>
      <c r="H11" s="11">
        <v>451152</v>
      </c>
      <c r="I11" s="11">
        <v>451152</v>
      </c>
      <c r="J11" s="11"/>
      <c r="K11" s="11"/>
      <c r="L11" s="11">
        <v>451152</v>
      </c>
      <c r="M11" s="11"/>
      <c r="N11" s="11"/>
      <c r="O11" s="11"/>
      <c r="P11" s="11"/>
      <c r="Q11" s="11"/>
      <c r="R11" s="11"/>
      <c r="S11" s="11"/>
      <c r="T11" s="11"/>
      <c r="U11" s="11"/>
      <c r="V11" s="11"/>
      <c r="W11" s="11"/>
    </row>
    <row r="12" spans="1:23" ht="18.75" customHeight="1" x14ac:dyDescent="0.3">
      <c r="A12" s="13"/>
      <c r="B12" s="8" t="s">
        <v>207</v>
      </c>
      <c r="C12" s="8" t="s">
        <v>208</v>
      </c>
      <c r="D12" s="8" t="s">
        <v>92</v>
      </c>
      <c r="E12" s="8" t="s">
        <v>93</v>
      </c>
      <c r="F12" s="8" t="s">
        <v>205</v>
      </c>
      <c r="G12" s="8" t="s">
        <v>206</v>
      </c>
      <c r="H12" s="11">
        <v>584928</v>
      </c>
      <c r="I12" s="11">
        <v>584928</v>
      </c>
      <c r="J12" s="11"/>
      <c r="K12" s="11"/>
      <c r="L12" s="11">
        <v>584928</v>
      </c>
      <c r="M12" s="11"/>
      <c r="N12" s="11"/>
      <c r="O12" s="11"/>
      <c r="P12" s="11"/>
      <c r="Q12" s="11"/>
      <c r="R12" s="11"/>
      <c r="S12" s="11"/>
      <c r="T12" s="11"/>
      <c r="U12" s="11"/>
      <c r="V12" s="11"/>
      <c r="W12" s="11"/>
    </row>
    <row r="13" spans="1:23" ht="18.75" customHeight="1" x14ac:dyDescent="0.3">
      <c r="A13" s="13"/>
      <c r="B13" s="8" t="s">
        <v>203</v>
      </c>
      <c r="C13" s="8" t="s">
        <v>204</v>
      </c>
      <c r="D13" s="8" t="s">
        <v>88</v>
      </c>
      <c r="E13" s="8" t="s">
        <v>89</v>
      </c>
      <c r="F13" s="8" t="s">
        <v>209</v>
      </c>
      <c r="G13" s="8" t="s">
        <v>210</v>
      </c>
      <c r="H13" s="11">
        <v>490500</v>
      </c>
      <c r="I13" s="11">
        <v>490500</v>
      </c>
      <c r="J13" s="11"/>
      <c r="K13" s="11"/>
      <c r="L13" s="11">
        <v>490500</v>
      </c>
      <c r="M13" s="11"/>
      <c r="N13" s="11"/>
      <c r="O13" s="11"/>
      <c r="P13" s="11"/>
      <c r="Q13" s="11"/>
      <c r="R13" s="11"/>
      <c r="S13" s="11"/>
      <c r="T13" s="11"/>
      <c r="U13" s="11"/>
      <c r="V13" s="11"/>
      <c r="W13" s="11"/>
    </row>
    <row r="14" spans="1:23" ht="18.75" customHeight="1" x14ac:dyDescent="0.3">
      <c r="A14" s="13"/>
      <c r="B14" s="8" t="s">
        <v>203</v>
      </c>
      <c r="C14" s="8" t="s">
        <v>204</v>
      </c>
      <c r="D14" s="8" t="s">
        <v>88</v>
      </c>
      <c r="E14" s="8" t="s">
        <v>89</v>
      </c>
      <c r="F14" s="8" t="s">
        <v>209</v>
      </c>
      <c r="G14" s="8" t="s">
        <v>210</v>
      </c>
      <c r="H14" s="11">
        <v>120900</v>
      </c>
      <c r="I14" s="11">
        <v>120900</v>
      </c>
      <c r="J14" s="11"/>
      <c r="K14" s="11"/>
      <c r="L14" s="11">
        <v>120900</v>
      </c>
      <c r="M14" s="11"/>
      <c r="N14" s="11"/>
      <c r="O14" s="11"/>
      <c r="P14" s="11"/>
      <c r="Q14" s="11"/>
      <c r="R14" s="11"/>
      <c r="S14" s="11"/>
      <c r="T14" s="11"/>
      <c r="U14" s="11"/>
      <c r="V14" s="11"/>
      <c r="W14" s="11"/>
    </row>
    <row r="15" spans="1:23" ht="18.75" customHeight="1" x14ac:dyDescent="0.3">
      <c r="A15" s="13"/>
      <c r="B15" s="8" t="s">
        <v>207</v>
      </c>
      <c r="C15" s="8" t="s">
        <v>208</v>
      </c>
      <c r="D15" s="8" t="s">
        <v>92</v>
      </c>
      <c r="E15" s="8" t="s">
        <v>93</v>
      </c>
      <c r="F15" s="8" t="s">
        <v>209</v>
      </c>
      <c r="G15" s="8" t="s">
        <v>210</v>
      </c>
      <c r="H15" s="11">
        <v>107916</v>
      </c>
      <c r="I15" s="11">
        <v>107916</v>
      </c>
      <c r="J15" s="11"/>
      <c r="K15" s="11"/>
      <c r="L15" s="11">
        <v>107916</v>
      </c>
      <c r="M15" s="11"/>
      <c r="N15" s="11"/>
      <c r="O15" s="11"/>
      <c r="P15" s="11"/>
      <c r="Q15" s="11"/>
      <c r="R15" s="11"/>
      <c r="S15" s="11"/>
      <c r="T15" s="11"/>
      <c r="U15" s="11"/>
      <c r="V15" s="11"/>
      <c r="W15" s="11"/>
    </row>
    <row r="16" spans="1:23" ht="18.75" customHeight="1" x14ac:dyDescent="0.3">
      <c r="A16" s="13"/>
      <c r="B16" s="8" t="s">
        <v>203</v>
      </c>
      <c r="C16" s="8" t="s">
        <v>204</v>
      </c>
      <c r="D16" s="8" t="s">
        <v>88</v>
      </c>
      <c r="E16" s="8" t="s">
        <v>89</v>
      </c>
      <c r="F16" s="8">
        <v>30103</v>
      </c>
      <c r="G16" s="8" t="s">
        <v>212</v>
      </c>
      <c r="H16" s="11">
        <v>6000</v>
      </c>
      <c r="I16" s="11">
        <v>6000</v>
      </c>
      <c r="J16" s="11"/>
      <c r="K16" s="11"/>
      <c r="L16" s="11">
        <v>6000</v>
      </c>
      <c r="M16" s="11"/>
      <c r="N16" s="11"/>
      <c r="O16" s="11"/>
      <c r="P16" s="11"/>
      <c r="Q16" s="11"/>
      <c r="R16" s="11"/>
      <c r="S16" s="11"/>
      <c r="T16" s="11"/>
      <c r="U16" s="11"/>
      <c r="V16" s="11"/>
      <c r="W16" s="11"/>
    </row>
    <row r="17" spans="1:23" ht="18.75" customHeight="1" x14ac:dyDescent="0.3">
      <c r="A17" s="13"/>
      <c r="B17" s="8" t="s">
        <v>213</v>
      </c>
      <c r="C17" s="8" t="s">
        <v>214</v>
      </c>
      <c r="D17" s="8" t="s">
        <v>88</v>
      </c>
      <c r="E17" s="8" t="s">
        <v>89</v>
      </c>
      <c r="F17" s="8" t="s">
        <v>211</v>
      </c>
      <c r="G17" s="8" t="s">
        <v>212</v>
      </c>
      <c r="H17" s="11">
        <v>200220</v>
      </c>
      <c r="I17" s="11">
        <v>200220</v>
      </c>
      <c r="J17" s="11"/>
      <c r="K17" s="11"/>
      <c r="L17" s="11">
        <v>200220</v>
      </c>
      <c r="M17" s="11"/>
      <c r="N17" s="11"/>
      <c r="O17" s="11"/>
      <c r="P17" s="11"/>
      <c r="Q17" s="11"/>
      <c r="R17" s="11"/>
      <c r="S17" s="11"/>
      <c r="T17" s="11"/>
      <c r="U17" s="11"/>
      <c r="V17" s="11"/>
      <c r="W17" s="11"/>
    </row>
    <row r="18" spans="1:23" ht="18.75" customHeight="1" x14ac:dyDescent="0.3">
      <c r="A18" s="13"/>
      <c r="B18" s="8" t="s">
        <v>203</v>
      </c>
      <c r="C18" s="8" t="s">
        <v>204</v>
      </c>
      <c r="D18" s="8" t="s">
        <v>88</v>
      </c>
      <c r="E18" s="8" t="s">
        <v>89</v>
      </c>
      <c r="F18" s="8" t="s">
        <v>211</v>
      </c>
      <c r="G18" s="8" t="s">
        <v>212</v>
      </c>
      <c r="H18" s="11">
        <v>37596</v>
      </c>
      <c r="I18" s="11">
        <v>37596</v>
      </c>
      <c r="J18" s="11"/>
      <c r="K18" s="11"/>
      <c r="L18" s="11">
        <v>37596</v>
      </c>
      <c r="M18" s="11"/>
      <c r="N18" s="11"/>
      <c r="O18" s="11"/>
      <c r="P18" s="11"/>
      <c r="Q18" s="11"/>
      <c r="R18" s="11"/>
      <c r="S18" s="11"/>
      <c r="T18" s="11"/>
      <c r="U18" s="11"/>
      <c r="V18" s="11"/>
      <c r="W18" s="11"/>
    </row>
    <row r="19" spans="1:23" ht="18.75" customHeight="1" x14ac:dyDescent="0.3">
      <c r="A19" s="13"/>
      <c r="B19" s="8" t="s">
        <v>203</v>
      </c>
      <c r="C19" s="8" t="s">
        <v>204</v>
      </c>
      <c r="D19" s="8" t="s">
        <v>88</v>
      </c>
      <c r="E19" s="8" t="s">
        <v>89</v>
      </c>
      <c r="F19" s="8" t="s">
        <v>211</v>
      </c>
      <c r="G19" s="8" t="s">
        <v>212</v>
      </c>
      <c r="H19" s="11">
        <v>3678</v>
      </c>
      <c r="I19" s="11">
        <v>3678</v>
      </c>
      <c r="J19" s="11"/>
      <c r="K19" s="11"/>
      <c r="L19" s="11">
        <v>3678</v>
      </c>
      <c r="M19" s="11"/>
      <c r="N19" s="11"/>
      <c r="O19" s="11"/>
      <c r="P19" s="11"/>
      <c r="Q19" s="11"/>
      <c r="R19" s="11"/>
      <c r="S19" s="11"/>
      <c r="T19" s="11"/>
      <c r="U19" s="11"/>
      <c r="V19" s="11"/>
      <c r="W19" s="11"/>
    </row>
    <row r="20" spans="1:23" ht="18.75" customHeight="1" x14ac:dyDescent="0.3">
      <c r="A20" s="13"/>
      <c r="B20" s="8" t="s">
        <v>207</v>
      </c>
      <c r="C20" s="8" t="s">
        <v>208</v>
      </c>
      <c r="D20" s="8" t="s">
        <v>92</v>
      </c>
      <c r="E20" s="8" t="s">
        <v>93</v>
      </c>
      <c r="F20" s="8">
        <v>30107</v>
      </c>
      <c r="G20" s="8" t="s">
        <v>216</v>
      </c>
      <c r="H20" s="11">
        <v>170940</v>
      </c>
      <c r="I20" s="11">
        <v>170940</v>
      </c>
      <c r="J20" s="11"/>
      <c r="K20" s="11"/>
      <c r="L20" s="11">
        <v>170940</v>
      </c>
      <c r="M20" s="11"/>
      <c r="N20" s="11"/>
      <c r="O20" s="11"/>
      <c r="P20" s="11"/>
      <c r="Q20" s="11"/>
      <c r="R20" s="11"/>
      <c r="S20" s="11"/>
      <c r="T20" s="11"/>
      <c r="U20" s="11"/>
      <c r="V20" s="11"/>
      <c r="W20" s="11"/>
    </row>
    <row r="21" spans="1:23" ht="18.75" customHeight="1" x14ac:dyDescent="0.3">
      <c r="A21" s="13"/>
      <c r="B21" s="8" t="s">
        <v>207</v>
      </c>
      <c r="C21" s="8" t="s">
        <v>208</v>
      </c>
      <c r="D21" s="8" t="s">
        <v>92</v>
      </c>
      <c r="E21" s="8" t="s">
        <v>93</v>
      </c>
      <c r="F21" s="8" t="s">
        <v>215</v>
      </c>
      <c r="G21" s="8" t="s">
        <v>216</v>
      </c>
      <c r="H21" s="11">
        <v>366228</v>
      </c>
      <c r="I21" s="11">
        <v>366228</v>
      </c>
      <c r="J21" s="11"/>
      <c r="K21" s="11"/>
      <c r="L21" s="11">
        <v>366228</v>
      </c>
      <c r="M21" s="11"/>
      <c r="N21" s="11"/>
      <c r="O21" s="11"/>
      <c r="P21" s="11"/>
      <c r="Q21" s="11"/>
      <c r="R21" s="11"/>
      <c r="S21" s="11"/>
      <c r="T21" s="11"/>
      <c r="U21" s="11"/>
      <c r="V21" s="11"/>
      <c r="W21" s="11"/>
    </row>
    <row r="22" spans="1:23" ht="18.75" customHeight="1" x14ac:dyDescent="0.3">
      <c r="A22" s="13"/>
      <c r="B22" s="8" t="s">
        <v>217</v>
      </c>
      <c r="C22" s="8" t="s">
        <v>218</v>
      </c>
      <c r="D22" s="8" t="s">
        <v>92</v>
      </c>
      <c r="E22" s="8" t="s">
        <v>93</v>
      </c>
      <c r="F22" s="8" t="s">
        <v>215</v>
      </c>
      <c r="G22" s="8" t="s">
        <v>216</v>
      </c>
      <c r="H22" s="11">
        <v>308556</v>
      </c>
      <c r="I22" s="11">
        <v>308556</v>
      </c>
      <c r="J22" s="11"/>
      <c r="K22" s="11"/>
      <c r="L22" s="11">
        <v>308556</v>
      </c>
      <c r="M22" s="11"/>
      <c r="N22" s="11"/>
      <c r="O22" s="11"/>
      <c r="P22" s="11"/>
      <c r="Q22" s="11"/>
      <c r="R22" s="11"/>
      <c r="S22" s="11"/>
      <c r="T22" s="11"/>
      <c r="U22" s="11"/>
      <c r="V22" s="11"/>
      <c r="W22" s="11"/>
    </row>
    <row r="23" spans="1:23" ht="18.75" customHeight="1" x14ac:dyDescent="0.3">
      <c r="A23" s="13"/>
      <c r="B23" s="8" t="s">
        <v>219</v>
      </c>
      <c r="C23" s="8" t="s">
        <v>220</v>
      </c>
      <c r="D23" s="8" t="s">
        <v>104</v>
      </c>
      <c r="E23" s="8" t="s">
        <v>105</v>
      </c>
      <c r="F23" s="8">
        <v>30108</v>
      </c>
      <c r="G23" s="8" t="s">
        <v>477</v>
      </c>
      <c r="H23" s="11">
        <v>407326.08</v>
      </c>
      <c r="I23" s="11">
        <v>407326.08</v>
      </c>
      <c r="J23" s="11"/>
      <c r="K23" s="11"/>
      <c r="L23" s="11">
        <v>407326.08</v>
      </c>
      <c r="M23" s="11"/>
      <c r="N23" s="11"/>
      <c r="O23" s="11"/>
      <c r="P23" s="11"/>
      <c r="Q23" s="11"/>
      <c r="R23" s="11"/>
      <c r="S23" s="11"/>
      <c r="T23" s="11"/>
      <c r="U23" s="11"/>
      <c r="V23" s="11"/>
      <c r="W23" s="11"/>
    </row>
    <row r="24" spans="1:23" ht="18.75" customHeight="1" x14ac:dyDescent="0.3">
      <c r="A24" s="13"/>
      <c r="B24" s="8" t="s">
        <v>219</v>
      </c>
      <c r="C24" s="8" t="s">
        <v>220</v>
      </c>
      <c r="D24" s="8" t="s">
        <v>106</v>
      </c>
      <c r="E24" s="8" t="s">
        <v>107</v>
      </c>
      <c r="F24" s="8" t="s">
        <v>221</v>
      </c>
      <c r="G24" s="8" t="s">
        <v>222</v>
      </c>
      <c r="H24" s="11"/>
      <c r="I24" s="11"/>
      <c r="J24" s="11"/>
      <c r="K24" s="11"/>
      <c r="L24" s="11"/>
      <c r="M24" s="11"/>
      <c r="N24" s="11"/>
      <c r="O24" s="11"/>
      <c r="P24" s="11"/>
      <c r="Q24" s="11"/>
      <c r="R24" s="11"/>
      <c r="S24" s="11"/>
      <c r="T24" s="11"/>
      <c r="U24" s="11"/>
      <c r="V24" s="11"/>
      <c r="W24" s="11"/>
    </row>
    <row r="25" spans="1:23" ht="18.75" customHeight="1" x14ac:dyDescent="0.3">
      <c r="A25" s="13"/>
      <c r="B25" s="8" t="s">
        <v>219</v>
      </c>
      <c r="C25" s="8" t="s">
        <v>220</v>
      </c>
      <c r="D25" s="8" t="s">
        <v>112</v>
      </c>
      <c r="E25" s="8" t="s">
        <v>113</v>
      </c>
      <c r="F25" s="8">
        <v>30110</v>
      </c>
      <c r="G25" s="8" t="s">
        <v>478</v>
      </c>
      <c r="H25" s="11">
        <v>83716.67</v>
      </c>
      <c r="I25" s="11">
        <v>83716.67</v>
      </c>
      <c r="J25" s="11"/>
      <c r="K25" s="11"/>
      <c r="L25" s="11">
        <v>83716.67</v>
      </c>
      <c r="M25" s="11"/>
      <c r="N25" s="11"/>
      <c r="O25" s="11"/>
      <c r="P25" s="11"/>
      <c r="Q25" s="11"/>
      <c r="R25" s="11"/>
      <c r="S25" s="11"/>
      <c r="T25" s="11"/>
      <c r="U25" s="11"/>
      <c r="V25" s="11"/>
      <c r="W25" s="11"/>
    </row>
    <row r="26" spans="1:23" ht="18.75" customHeight="1" x14ac:dyDescent="0.3">
      <c r="A26" s="13"/>
      <c r="B26" s="8" t="s">
        <v>219</v>
      </c>
      <c r="C26" s="8" t="s">
        <v>220</v>
      </c>
      <c r="D26" s="8" t="s">
        <v>114</v>
      </c>
      <c r="E26" s="8" t="s">
        <v>115</v>
      </c>
      <c r="F26" s="8" t="s">
        <v>223</v>
      </c>
      <c r="G26" s="8" t="s">
        <v>224</v>
      </c>
      <c r="H26" s="11">
        <v>97034.28</v>
      </c>
      <c r="I26" s="11">
        <v>97034.28</v>
      </c>
      <c r="J26" s="11"/>
      <c r="K26" s="11"/>
      <c r="L26" s="11">
        <v>97034.28</v>
      </c>
      <c r="M26" s="11"/>
      <c r="N26" s="11"/>
      <c r="O26" s="11"/>
      <c r="P26" s="11"/>
      <c r="Q26" s="11"/>
      <c r="R26" s="11"/>
      <c r="S26" s="11"/>
      <c r="T26" s="11"/>
      <c r="U26" s="11"/>
      <c r="V26" s="11"/>
      <c r="W26" s="11"/>
    </row>
    <row r="27" spans="1:23" ht="18.75" customHeight="1" x14ac:dyDescent="0.3">
      <c r="A27" s="13"/>
      <c r="B27" s="8" t="s">
        <v>219</v>
      </c>
      <c r="C27" s="8" t="s">
        <v>220</v>
      </c>
      <c r="D27" s="8" t="s">
        <v>116</v>
      </c>
      <c r="E27" s="8" t="s">
        <v>117</v>
      </c>
      <c r="F27" s="8">
        <v>30112</v>
      </c>
      <c r="G27" s="8" t="s">
        <v>479</v>
      </c>
      <c r="H27" s="11">
        <v>9240</v>
      </c>
      <c r="I27" s="11">
        <v>9240</v>
      </c>
      <c r="J27" s="11"/>
      <c r="K27" s="11"/>
      <c r="L27" s="11">
        <v>9240</v>
      </c>
      <c r="M27" s="11"/>
      <c r="N27" s="11"/>
      <c r="O27" s="11"/>
      <c r="P27" s="11"/>
      <c r="Q27" s="11"/>
      <c r="R27" s="11"/>
      <c r="S27" s="11"/>
      <c r="T27" s="11"/>
      <c r="U27" s="11"/>
      <c r="V27" s="11"/>
      <c r="W27" s="11"/>
    </row>
    <row r="28" spans="1:23" ht="18.75" customHeight="1" x14ac:dyDescent="0.3">
      <c r="A28" s="13"/>
      <c r="B28" s="8" t="s">
        <v>219</v>
      </c>
      <c r="C28" s="8" t="s">
        <v>220</v>
      </c>
      <c r="D28" s="8" t="s">
        <v>88</v>
      </c>
      <c r="E28" s="8" t="s">
        <v>89</v>
      </c>
      <c r="F28" s="8" t="s">
        <v>225</v>
      </c>
      <c r="G28" s="8" t="s">
        <v>226</v>
      </c>
      <c r="H28" s="11">
        <v>729.38</v>
      </c>
      <c r="I28" s="11">
        <v>729.38</v>
      </c>
      <c r="J28" s="11"/>
      <c r="K28" s="11"/>
      <c r="L28" s="11">
        <v>729.38</v>
      </c>
      <c r="M28" s="11"/>
      <c r="N28" s="11"/>
      <c r="O28" s="11"/>
      <c r="P28" s="11"/>
      <c r="Q28" s="11"/>
      <c r="R28" s="11"/>
      <c r="S28" s="11"/>
      <c r="T28" s="11"/>
      <c r="U28" s="11"/>
      <c r="V28" s="11"/>
      <c r="W28" s="11"/>
    </row>
    <row r="29" spans="1:23" ht="18.75" customHeight="1" x14ac:dyDescent="0.3">
      <c r="A29" s="13"/>
      <c r="B29" s="8" t="s">
        <v>219</v>
      </c>
      <c r="C29" s="8" t="s">
        <v>220</v>
      </c>
      <c r="D29" s="8" t="s">
        <v>92</v>
      </c>
      <c r="E29" s="8" t="s">
        <v>93</v>
      </c>
      <c r="F29" s="8" t="s">
        <v>225</v>
      </c>
      <c r="G29" s="8" t="s">
        <v>226</v>
      </c>
      <c r="H29" s="11">
        <v>9566.76</v>
      </c>
      <c r="I29" s="11">
        <v>9566.76</v>
      </c>
      <c r="J29" s="11"/>
      <c r="K29" s="11"/>
      <c r="L29" s="11">
        <v>9566.76</v>
      </c>
      <c r="M29" s="11"/>
      <c r="N29" s="11"/>
      <c r="O29" s="11"/>
      <c r="P29" s="11"/>
      <c r="Q29" s="11"/>
      <c r="R29" s="11"/>
      <c r="S29" s="11"/>
      <c r="T29" s="11"/>
      <c r="U29" s="11"/>
      <c r="V29" s="11"/>
      <c r="W29" s="11"/>
    </row>
    <row r="30" spans="1:23" ht="18.75" customHeight="1" x14ac:dyDescent="0.3">
      <c r="A30" s="13"/>
      <c r="B30" s="8" t="s">
        <v>219</v>
      </c>
      <c r="C30" s="8" t="s">
        <v>220</v>
      </c>
      <c r="D30" s="8" t="s">
        <v>116</v>
      </c>
      <c r="E30" s="8" t="s">
        <v>117</v>
      </c>
      <c r="F30" s="8" t="s">
        <v>225</v>
      </c>
      <c r="G30" s="8" t="s">
        <v>226</v>
      </c>
      <c r="H30" s="11">
        <v>5091.58</v>
      </c>
      <c r="I30" s="11">
        <v>5091.58</v>
      </c>
      <c r="J30" s="11"/>
      <c r="K30" s="11"/>
      <c r="L30" s="11">
        <v>5091.58</v>
      </c>
      <c r="M30" s="11"/>
      <c r="N30" s="11"/>
      <c r="O30" s="11"/>
      <c r="P30" s="11"/>
      <c r="Q30" s="11"/>
      <c r="R30" s="11"/>
      <c r="S30" s="11"/>
      <c r="T30" s="11"/>
      <c r="U30" s="11"/>
      <c r="V30" s="11"/>
      <c r="W30" s="11"/>
    </row>
    <row r="31" spans="1:23" ht="18.75" customHeight="1" x14ac:dyDescent="0.3">
      <c r="A31" s="13"/>
      <c r="B31" s="8" t="s">
        <v>227</v>
      </c>
      <c r="C31" s="8" t="s">
        <v>123</v>
      </c>
      <c r="D31" s="8" t="s">
        <v>122</v>
      </c>
      <c r="E31" s="8" t="s">
        <v>123</v>
      </c>
      <c r="F31" s="8">
        <v>30113</v>
      </c>
      <c r="G31" s="8" t="s">
        <v>480</v>
      </c>
      <c r="H31" s="11">
        <v>147481.92000000001</v>
      </c>
      <c r="I31" s="11">
        <v>147481.92000000001</v>
      </c>
      <c r="J31" s="11"/>
      <c r="K31" s="11"/>
      <c r="L31" s="11">
        <v>147481.92000000001</v>
      </c>
      <c r="M31" s="11"/>
      <c r="N31" s="11"/>
      <c r="O31" s="11"/>
      <c r="P31" s="11"/>
      <c r="Q31" s="11"/>
      <c r="R31" s="11"/>
      <c r="S31" s="11"/>
      <c r="T31" s="11"/>
      <c r="U31" s="11"/>
      <c r="V31" s="11"/>
      <c r="W31" s="11"/>
    </row>
    <row r="32" spans="1:23" ht="18.75" customHeight="1" x14ac:dyDescent="0.3">
      <c r="A32" s="13"/>
      <c r="B32" s="8" t="s">
        <v>227</v>
      </c>
      <c r="C32" s="8" t="s">
        <v>123</v>
      </c>
      <c r="D32" s="8" t="s">
        <v>122</v>
      </c>
      <c r="E32" s="8" t="s">
        <v>123</v>
      </c>
      <c r="F32" s="8" t="s">
        <v>228</v>
      </c>
      <c r="G32" s="8" t="s">
        <v>123</v>
      </c>
      <c r="H32" s="11">
        <v>141492.96</v>
      </c>
      <c r="I32" s="11">
        <v>141492.96</v>
      </c>
      <c r="J32" s="11"/>
      <c r="K32" s="11"/>
      <c r="L32" s="11">
        <v>141492.96</v>
      </c>
      <c r="M32" s="11"/>
      <c r="N32" s="11"/>
      <c r="O32" s="11"/>
      <c r="P32" s="11"/>
      <c r="Q32" s="11"/>
      <c r="R32" s="11"/>
      <c r="S32" s="11"/>
      <c r="T32" s="11"/>
      <c r="U32" s="11"/>
      <c r="V32" s="11"/>
      <c r="W32" s="11"/>
    </row>
    <row r="33" spans="1:23" ht="18.75" customHeight="1" x14ac:dyDescent="0.3">
      <c r="A33" s="13"/>
      <c r="B33" s="8" t="s">
        <v>229</v>
      </c>
      <c r="C33" s="8" t="s">
        <v>470</v>
      </c>
      <c r="D33" s="8" t="s">
        <v>88</v>
      </c>
      <c r="E33" s="8" t="s">
        <v>89</v>
      </c>
      <c r="F33" s="8">
        <v>30199</v>
      </c>
      <c r="G33" s="8" t="s">
        <v>481</v>
      </c>
      <c r="H33" s="11">
        <v>286740</v>
      </c>
      <c r="I33" s="11">
        <v>286740</v>
      </c>
      <c r="J33" s="11"/>
      <c r="K33" s="11"/>
      <c r="L33" s="11">
        <v>286740</v>
      </c>
      <c r="M33" s="11"/>
      <c r="N33" s="11"/>
      <c r="O33" s="11"/>
      <c r="P33" s="11"/>
      <c r="Q33" s="11"/>
      <c r="R33" s="11"/>
      <c r="S33" s="11"/>
      <c r="T33" s="11"/>
      <c r="U33" s="11"/>
      <c r="V33" s="11"/>
      <c r="W33" s="11"/>
    </row>
    <row r="34" spans="1:23" ht="18.75" customHeight="1" x14ac:dyDescent="0.3">
      <c r="A34" s="13"/>
      <c r="B34" s="8" t="s">
        <v>229</v>
      </c>
      <c r="C34" s="8" t="s">
        <v>230</v>
      </c>
      <c r="D34" s="8" t="s">
        <v>88</v>
      </c>
      <c r="E34" s="8" t="s">
        <v>89</v>
      </c>
      <c r="F34" s="8" t="s">
        <v>231</v>
      </c>
      <c r="G34" s="8" t="s">
        <v>232</v>
      </c>
      <c r="H34" s="11">
        <v>34416</v>
      </c>
      <c r="I34" s="11">
        <v>34416</v>
      </c>
      <c r="J34" s="11"/>
      <c r="K34" s="11"/>
      <c r="L34" s="11">
        <v>34416</v>
      </c>
      <c r="M34" s="11"/>
      <c r="N34" s="11"/>
      <c r="O34" s="11"/>
      <c r="P34" s="11"/>
      <c r="Q34" s="11"/>
      <c r="R34" s="11"/>
      <c r="S34" s="11"/>
      <c r="T34" s="11"/>
      <c r="U34" s="11"/>
      <c r="V34" s="11"/>
      <c r="W34" s="11"/>
    </row>
    <row r="35" spans="1:23" ht="18.75" customHeight="1" x14ac:dyDescent="0.3">
      <c r="A35" s="13"/>
      <c r="B35" s="8" t="s">
        <v>229</v>
      </c>
      <c r="C35" s="8" t="s">
        <v>230</v>
      </c>
      <c r="D35" s="8" t="s">
        <v>88</v>
      </c>
      <c r="E35" s="8" t="s">
        <v>89</v>
      </c>
      <c r="F35" s="8" t="s">
        <v>231</v>
      </c>
      <c r="G35" s="8" t="s">
        <v>232</v>
      </c>
      <c r="H35" s="11"/>
      <c r="I35" s="11"/>
      <c r="J35" s="11"/>
      <c r="K35" s="11"/>
      <c r="L35" s="11"/>
      <c r="M35" s="11"/>
      <c r="N35" s="11"/>
      <c r="O35" s="11"/>
      <c r="P35" s="11"/>
      <c r="Q35" s="11"/>
      <c r="R35" s="11"/>
      <c r="S35" s="11"/>
      <c r="T35" s="11"/>
      <c r="U35" s="11"/>
      <c r="V35" s="11"/>
      <c r="W35" s="11"/>
    </row>
    <row r="36" spans="1:23" ht="18.75" customHeight="1" x14ac:dyDescent="0.3">
      <c r="A36" s="13"/>
      <c r="B36" s="8" t="s">
        <v>229</v>
      </c>
      <c r="C36" s="8" t="s">
        <v>230</v>
      </c>
      <c r="D36" s="8" t="s">
        <v>92</v>
      </c>
      <c r="E36" s="8" t="s">
        <v>93</v>
      </c>
      <c r="F36" s="8" t="s">
        <v>231</v>
      </c>
      <c r="G36" s="8" t="s">
        <v>232</v>
      </c>
      <c r="H36" s="11"/>
      <c r="I36" s="11"/>
      <c r="J36" s="11"/>
      <c r="K36" s="11"/>
      <c r="L36" s="11"/>
      <c r="M36" s="11"/>
      <c r="N36" s="11"/>
      <c r="O36" s="11"/>
      <c r="P36" s="11"/>
      <c r="Q36" s="11"/>
      <c r="R36" s="11"/>
      <c r="S36" s="11"/>
      <c r="T36" s="11"/>
      <c r="U36" s="11"/>
      <c r="V36" s="11"/>
      <c r="W36" s="11"/>
    </row>
    <row r="37" spans="1:23" ht="18.75" customHeight="1" x14ac:dyDescent="0.3">
      <c r="A37" s="13"/>
      <c r="B37" s="8" t="s">
        <v>229</v>
      </c>
      <c r="C37" s="8" t="s">
        <v>230</v>
      </c>
      <c r="D37" s="8" t="s">
        <v>100</v>
      </c>
      <c r="E37" s="8" t="s">
        <v>101</v>
      </c>
      <c r="F37" s="8" t="s">
        <v>231</v>
      </c>
      <c r="G37" s="8" t="s">
        <v>232</v>
      </c>
      <c r="H37" s="11"/>
      <c r="I37" s="11"/>
      <c r="J37" s="11"/>
      <c r="K37" s="11"/>
      <c r="L37" s="11"/>
      <c r="M37" s="11"/>
      <c r="N37" s="11"/>
      <c r="O37" s="11"/>
      <c r="P37" s="11"/>
      <c r="Q37" s="11"/>
      <c r="R37" s="11"/>
      <c r="S37" s="11"/>
      <c r="T37" s="11"/>
      <c r="U37" s="11"/>
      <c r="V37" s="11"/>
      <c r="W37" s="11"/>
    </row>
    <row r="38" spans="1:23" ht="18.75" customHeight="1" x14ac:dyDescent="0.3">
      <c r="A38" s="13"/>
      <c r="B38" s="8" t="s">
        <v>229</v>
      </c>
      <c r="C38" s="8" t="s">
        <v>230</v>
      </c>
      <c r="D38" s="8" t="s">
        <v>102</v>
      </c>
      <c r="E38" s="8" t="s">
        <v>103</v>
      </c>
      <c r="F38" s="8" t="s">
        <v>231</v>
      </c>
      <c r="G38" s="8" t="s">
        <v>232</v>
      </c>
      <c r="H38" s="11"/>
      <c r="I38" s="11"/>
      <c r="J38" s="11"/>
      <c r="K38" s="11"/>
      <c r="L38" s="11"/>
      <c r="M38" s="11"/>
      <c r="N38" s="11"/>
      <c r="O38" s="11"/>
      <c r="P38" s="11"/>
      <c r="Q38" s="11"/>
      <c r="R38" s="11"/>
      <c r="S38" s="11"/>
      <c r="T38" s="11"/>
      <c r="U38" s="11"/>
      <c r="V38" s="11"/>
      <c r="W38" s="11"/>
    </row>
    <row r="39" spans="1:23" ht="18.75" customHeight="1" x14ac:dyDescent="0.3">
      <c r="A39" s="13"/>
      <c r="B39" s="8" t="s">
        <v>233</v>
      </c>
      <c r="C39" s="8" t="s">
        <v>232</v>
      </c>
      <c r="D39" s="8" t="s">
        <v>88</v>
      </c>
      <c r="E39" s="8" t="s">
        <v>89</v>
      </c>
      <c r="F39" s="8" t="s">
        <v>231</v>
      </c>
      <c r="G39" s="8" t="s">
        <v>232</v>
      </c>
      <c r="H39" s="11">
        <v>115200</v>
      </c>
      <c r="I39" s="11">
        <v>115200</v>
      </c>
      <c r="J39" s="11"/>
      <c r="K39" s="11"/>
      <c r="L39" s="11">
        <v>115200</v>
      </c>
      <c r="M39" s="11"/>
      <c r="N39" s="11"/>
      <c r="O39" s="11"/>
      <c r="P39" s="11"/>
      <c r="Q39" s="11"/>
      <c r="R39" s="11"/>
      <c r="S39" s="11"/>
      <c r="T39" s="11"/>
      <c r="U39" s="11"/>
      <c r="V39" s="11"/>
      <c r="W39" s="11"/>
    </row>
    <row r="40" spans="1:23" ht="18.75" customHeight="1" x14ac:dyDescent="0.3">
      <c r="A40" s="13"/>
      <c r="B40" s="8" t="s">
        <v>234</v>
      </c>
      <c r="C40" s="8" t="s">
        <v>468</v>
      </c>
      <c r="D40" s="8" t="s">
        <v>88</v>
      </c>
      <c r="E40" s="8" t="s">
        <v>89</v>
      </c>
      <c r="F40" s="8">
        <v>30201</v>
      </c>
      <c r="G40" s="8" t="s">
        <v>237</v>
      </c>
      <c r="H40" s="11">
        <v>42300</v>
      </c>
      <c r="I40" s="11">
        <v>42300</v>
      </c>
      <c r="J40" s="11"/>
      <c r="K40" s="11"/>
      <c r="L40" s="11">
        <v>42300</v>
      </c>
      <c r="M40" s="11"/>
      <c r="N40" s="11"/>
      <c r="O40" s="11"/>
      <c r="P40" s="11"/>
      <c r="Q40" s="11"/>
      <c r="R40" s="11"/>
      <c r="S40" s="11"/>
      <c r="T40" s="11"/>
      <c r="U40" s="11"/>
      <c r="V40" s="11"/>
      <c r="W40" s="11"/>
    </row>
    <row r="41" spans="1:23" ht="18.75" customHeight="1" x14ac:dyDescent="0.3">
      <c r="A41" s="13"/>
      <c r="B41" s="8" t="s">
        <v>234</v>
      </c>
      <c r="C41" s="8" t="s">
        <v>235</v>
      </c>
      <c r="D41" s="8" t="s">
        <v>92</v>
      </c>
      <c r="E41" s="8" t="s">
        <v>93</v>
      </c>
      <c r="F41" s="8">
        <v>30207</v>
      </c>
      <c r="G41" s="8" t="s">
        <v>238</v>
      </c>
      <c r="H41" s="11">
        <v>7000</v>
      </c>
      <c r="I41" s="11">
        <v>7000</v>
      </c>
      <c r="J41" s="11"/>
      <c r="K41" s="11"/>
      <c r="L41" s="11">
        <v>7000</v>
      </c>
      <c r="M41" s="11"/>
      <c r="N41" s="11"/>
      <c r="O41" s="11"/>
      <c r="P41" s="11"/>
      <c r="Q41" s="11"/>
      <c r="R41" s="11"/>
      <c r="S41" s="11"/>
      <c r="T41" s="11"/>
      <c r="U41" s="11"/>
      <c r="V41" s="11"/>
      <c r="W41" s="11"/>
    </row>
    <row r="42" spans="1:23" ht="18.75" customHeight="1" x14ac:dyDescent="0.3">
      <c r="A42" s="13"/>
      <c r="B42" s="8" t="s">
        <v>234</v>
      </c>
      <c r="C42" s="8" t="s">
        <v>235</v>
      </c>
      <c r="D42" s="8" t="s">
        <v>92</v>
      </c>
      <c r="E42" s="8" t="s">
        <v>93</v>
      </c>
      <c r="F42" s="8">
        <v>30211</v>
      </c>
      <c r="G42" s="8" t="s">
        <v>482</v>
      </c>
      <c r="H42" s="11">
        <v>17000</v>
      </c>
      <c r="I42" s="11">
        <v>17000</v>
      </c>
      <c r="J42" s="11"/>
      <c r="K42" s="11"/>
      <c r="L42" s="11">
        <v>17000</v>
      </c>
      <c r="M42" s="11"/>
      <c r="N42" s="11"/>
      <c r="O42" s="11"/>
      <c r="P42" s="11"/>
      <c r="Q42" s="11"/>
      <c r="R42" s="11"/>
      <c r="S42" s="11"/>
      <c r="T42" s="11"/>
      <c r="U42" s="11"/>
      <c r="V42" s="11"/>
      <c r="W42" s="11"/>
    </row>
    <row r="43" spans="1:23" ht="18.75" customHeight="1" x14ac:dyDescent="0.3">
      <c r="A43" s="13"/>
      <c r="B43" s="8" t="s">
        <v>239</v>
      </c>
      <c r="C43" s="8" t="s">
        <v>240</v>
      </c>
      <c r="D43" s="8" t="s">
        <v>92</v>
      </c>
      <c r="E43" s="8" t="s">
        <v>93</v>
      </c>
      <c r="F43" s="8">
        <v>30217</v>
      </c>
      <c r="G43" s="8" t="s">
        <v>178</v>
      </c>
      <c r="H43" s="11">
        <v>10000</v>
      </c>
      <c r="I43" s="11">
        <v>10000</v>
      </c>
      <c r="J43" s="11"/>
      <c r="K43" s="11"/>
      <c r="L43" s="11">
        <v>10000</v>
      </c>
      <c r="M43" s="11"/>
      <c r="N43" s="11"/>
      <c r="O43" s="11"/>
      <c r="P43" s="11"/>
      <c r="Q43" s="11"/>
      <c r="R43" s="11"/>
      <c r="S43" s="11"/>
      <c r="T43" s="11"/>
      <c r="U43" s="11"/>
      <c r="V43" s="11"/>
      <c r="W43" s="11"/>
    </row>
    <row r="44" spans="1:23" ht="18.75" customHeight="1" x14ac:dyDescent="0.3">
      <c r="A44" s="13"/>
      <c r="B44" s="8" t="s">
        <v>234</v>
      </c>
      <c r="C44" s="8" t="s">
        <v>235</v>
      </c>
      <c r="D44" s="8" t="s">
        <v>92</v>
      </c>
      <c r="E44" s="8" t="s">
        <v>93</v>
      </c>
      <c r="F44" s="8">
        <v>30215</v>
      </c>
      <c r="G44" s="8" t="s">
        <v>242</v>
      </c>
      <c r="H44" s="11">
        <v>6000</v>
      </c>
      <c r="I44" s="11">
        <v>6000</v>
      </c>
      <c r="J44" s="11"/>
      <c r="K44" s="11"/>
      <c r="L44" s="11">
        <v>6000</v>
      </c>
      <c r="M44" s="11"/>
      <c r="N44" s="11"/>
      <c r="O44" s="11"/>
      <c r="P44" s="11"/>
      <c r="Q44" s="11"/>
      <c r="R44" s="11"/>
      <c r="S44" s="11"/>
      <c r="T44" s="11"/>
      <c r="U44" s="11"/>
      <c r="V44" s="11"/>
      <c r="W44" s="11"/>
    </row>
    <row r="45" spans="1:23" ht="18.75" customHeight="1" x14ac:dyDescent="0.3">
      <c r="A45" s="13"/>
      <c r="B45" s="8" t="s">
        <v>243</v>
      </c>
      <c r="C45" s="8" t="s">
        <v>244</v>
      </c>
      <c r="D45" s="8" t="s">
        <v>92</v>
      </c>
      <c r="E45" s="8" t="s">
        <v>93</v>
      </c>
      <c r="F45" s="8">
        <v>30231</v>
      </c>
      <c r="G45" s="8" t="s">
        <v>483</v>
      </c>
      <c r="H45" s="11">
        <v>14990</v>
      </c>
      <c r="I45" s="11">
        <v>14990</v>
      </c>
      <c r="J45" s="11"/>
      <c r="K45" s="11"/>
      <c r="L45" s="11">
        <v>14990</v>
      </c>
      <c r="M45" s="11"/>
      <c r="N45" s="11"/>
      <c r="O45" s="11"/>
      <c r="P45" s="11"/>
      <c r="Q45" s="11"/>
      <c r="R45" s="11"/>
      <c r="S45" s="11"/>
      <c r="T45" s="11"/>
      <c r="U45" s="11"/>
      <c r="V45" s="11"/>
      <c r="W45" s="11"/>
    </row>
    <row r="46" spans="1:23" ht="18.75" customHeight="1" x14ac:dyDescent="0.3">
      <c r="A46" s="13"/>
      <c r="B46" s="8" t="s">
        <v>247</v>
      </c>
      <c r="C46" s="8" t="s">
        <v>248</v>
      </c>
      <c r="D46" s="8" t="s">
        <v>88</v>
      </c>
      <c r="E46" s="8" t="s">
        <v>89</v>
      </c>
      <c r="F46" s="8">
        <v>30228</v>
      </c>
      <c r="G46" s="8" t="s">
        <v>484</v>
      </c>
      <c r="H46" s="11">
        <v>9023.0400000000009</v>
      </c>
      <c r="I46" s="11">
        <v>9023.0400000000009</v>
      </c>
      <c r="J46" s="11"/>
      <c r="K46" s="11"/>
      <c r="L46" s="11">
        <v>9023.0400000000009</v>
      </c>
      <c r="M46" s="11"/>
      <c r="N46" s="11"/>
      <c r="O46" s="11"/>
      <c r="P46" s="11"/>
      <c r="Q46" s="11"/>
      <c r="R46" s="11"/>
      <c r="S46" s="11"/>
      <c r="T46" s="11"/>
      <c r="U46" s="11"/>
      <c r="V46" s="11"/>
      <c r="W46" s="11"/>
    </row>
    <row r="47" spans="1:23" ht="18.75" customHeight="1" x14ac:dyDescent="0.3">
      <c r="A47" s="13"/>
      <c r="B47" s="8" t="s">
        <v>247</v>
      </c>
      <c r="C47" s="8" t="s">
        <v>248</v>
      </c>
      <c r="D47" s="8" t="s">
        <v>92</v>
      </c>
      <c r="E47" s="8" t="s">
        <v>93</v>
      </c>
      <c r="F47" s="8" t="s">
        <v>249</v>
      </c>
      <c r="G47" s="8" t="s">
        <v>248</v>
      </c>
      <c r="H47" s="11">
        <v>11698.56</v>
      </c>
      <c r="I47" s="11">
        <v>11698.56</v>
      </c>
      <c r="J47" s="11"/>
      <c r="K47" s="11"/>
      <c r="L47" s="11">
        <v>11698.56</v>
      </c>
      <c r="M47" s="11"/>
      <c r="N47" s="11"/>
      <c r="O47" s="11"/>
      <c r="P47" s="11"/>
      <c r="Q47" s="11"/>
      <c r="R47" s="11"/>
      <c r="S47" s="11"/>
      <c r="T47" s="11"/>
      <c r="U47" s="11"/>
      <c r="V47" s="11"/>
      <c r="W47" s="11"/>
    </row>
    <row r="48" spans="1:23" ht="18.75" customHeight="1" x14ac:dyDescent="0.3">
      <c r="A48" s="13"/>
      <c r="B48" s="8" t="s">
        <v>250</v>
      </c>
      <c r="C48" s="8" t="s">
        <v>246</v>
      </c>
      <c r="D48" s="8" t="s">
        <v>88</v>
      </c>
      <c r="E48" s="8" t="s">
        <v>89</v>
      </c>
      <c r="F48" s="8" t="s">
        <v>245</v>
      </c>
      <c r="G48" s="8" t="s">
        <v>246</v>
      </c>
      <c r="H48" s="11">
        <v>10000</v>
      </c>
      <c r="I48" s="11">
        <v>10000</v>
      </c>
      <c r="J48" s="11"/>
      <c r="K48" s="11"/>
      <c r="L48" s="11">
        <v>10000</v>
      </c>
      <c r="M48" s="11"/>
      <c r="N48" s="11"/>
      <c r="O48" s="11"/>
      <c r="P48" s="11"/>
      <c r="Q48" s="11"/>
      <c r="R48" s="11"/>
      <c r="S48" s="11"/>
      <c r="T48" s="11"/>
      <c r="U48" s="11"/>
      <c r="V48" s="11"/>
      <c r="W48" s="11"/>
    </row>
    <row r="49" spans="1:23" ht="18.75" customHeight="1" x14ac:dyDescent="0.3">
      <c r="A49" s="13"/>
      <c r="B49" s="8" t="s">
        <v>251</v>
      </c>
      <c r="C49" s="8" t="s">
        <v>252</v>
      </c>
      <c r="D49" s="8" t="s">
        <v>88</v>
      </c>
      <c r="E49" s="8" t="s">
        <v>89</v>
      </c>
      <c r="F49" s="8">
        <v>30239</v>
      </c>
      <c r="G49" s="8" t="s">
        <v>485</v>
      </c>
      <c r="H49" s="11">
        <v>5000</v>
      </c>
      <c r="I49" s="11">
        <v>5000</v>
      </c>
      <c r="J49" s="11"/>
      <c r="K49" s="11"/>
      <c r="L49" s="11">
        <v>5000</v>
      </c>
      <c r="M49" s="11"/>
      <c r="N49" s="11"/>
      <c r="O49" s="11"/>
      <c r="P49" s="11"/>
      <c r="Q49" s="11"/>
      <c r="R49" s="11"/>
      <c r="S49" s="11"/>
      <c r="T49" s="11"/>
      <c r="U49" s="11"/>
      <c r="V49" s="11"/>
      <c r="W49" s="11"/>
    </row>
    <row r="50" spans="1:23" ht="18.75" customHeight="1" x14ac:dyDescent="0.3">
      <c r="A50" s="13"/>
      <c r="B50" s="8" t="s">
        <v>251</v>
      </c>
      <c r="C50" s="8" t="s">
        <v>252</v>
      </c>
      <c r="D50" s="8" t="s">
        <v>92</v>
      </c>
      <c r="E50" s="8" t="s">
        <v>93</v>
      </c>
      <c r="F50" s="8" t="s">
        <v>253</v>
      </c>
      <c r="G50" s="8" t="s">
        <v>254</v>
      </c>
      <c r="H50" s="11">
        <v>6500</v>
      </c>
      <c r="I50" s="11">
        <v>6500</v>
      </c>
      <c r="J50" s="11"/>
      <c r="K50" s="11"/>
      <c r="L50" s="11">
        <v>6500</v>
      </c>
      <c r="M50" s="11"/>
      <c r="N50" s="11"/>
      <c r="O50" s="11"/>
      <c r="P50" s="11"/>
      <c r="Q50" s="11"/>
      <c r="R50" s="11"/>
      <c r="S50" s="11"/>
      <c r="T50" s="11"/>
      <c r="U50" s="11"/>
      <c r="V50" s="11"/>
      <c r="W50" s="11"/>
    </row>
    <row r="51" spans="1:23" ht="18.75" customHeight="1" x14ac:dyDescent="0.3">
      <c r="A51" s="13"/>
      <c r="B51" s="8" t="s">
        <v>255</v>
      </c>
      <c r="C51" s="8" t="s">
        <v>486</v>
      </c>
      <c r="D51" s="8" t="s">
        <v>88</v>
      </c>
      <c r="E51" s="8" t="s">
        <v>89</v>
      </c>
      <c r="F51" s="8" t="s">
        <v>253</v>
      </c>
      <c r="G51" s="8" t="s">
        <v>254</v>
      </c>
      <c r="H51" s="11">
        <v>139212</v>
      </c>
      <c r="I51" s="11">
        <v>139212</v>
      </c>
      <c r="J51" s="11"/>
      <c r="K51" s="11"/>
      <c r="L51" s="11">
        <v>139212</v>
      </c>
      <c r="M51" s="11"/>
      <c r="N51" s="11"/>
      <c r="O51" s="11"/>
      <c r="P51" s="11"/>
      <c r="Q51" s="11"/>
      <c r="R51" s="11"/>
      <c r="S51" s="11"/>
      <c r="T51" s="11"/>
      <c r="U51" s="11"/>
      <c r="V51" s="11"/>
      <c r="W51" s="11"/>
    </row>
    <row r="52" spans="1:23" ht="18.75" customHeight="1" x14ac:dyDescent="0.3">
      <c r="A52" s="13"/>
      <c r="B52" s="8" t="s">
        <v>256</v>
      </c>
      <c r="C52" s="8" t="s">
        <v>257</v>
      </c>
      <c r="D52" s="8" t="s">
        <v>100</v>
      </c>
      <c r="E52" s="8" t="s">
        <v>101</v>
      </c>
      <c r="F52" s="8">
        <v>30302</v>
      </c>
      <c r="G52" s="8" t="s">
        <v>487</v>
      </c>
      <c r="H52" s="11">
        <v>217652.4</v>
      </c>
      <c r="I52" s="11">
        <v>217652.4</v>
      </c>
      <c r="J52" s="11"/>
      <c r="K52" s="11"/>
      <c r="L52" s="11">
        <v>217652.4</v>
      </c>
      <c r="M52" s="11"/>
      <c r="N52" s="11"/>
      <c r="O52" s="11"/>
      <c r="P52" s="11"/>
      <c r="Q52" s="11"/>
      <c r="R52" s="11"/>
      <c r="S52" s="11"/>
      <c r="T52" s="11"/>
      <c r="U52" s="11"/>
      <c r="V52" s="11"/>
      <c r="W52" s="11"/>
    </row>
    <row r="53" spans="1:23" ht="18.75" customHeight="1" x14ac:dyDescent="0.3">
      <c r="A53" s="13"/>
      <c r="B53" s="8" t="s">
        <v>256</v>
      </c>
      <c r="C53" s="8" t="s">
        <v>257</v>
      </c>
      <c r="D53" s="8" t="s">
        <v>102</v>
      </c>
      <c r="E53" s="8" t="s">
        <v>103</v>
      </c>
      <c r="F53" s="8" t="s">
        <v>258</v>
      </c>
      <c r="G53" s="8" t="s">
        <v>259</v>
      </c>
      <c r="H53" s="11">
        <v>43346.400000000001</v>
      </c>
      <c r="I53" s="11">
        <v>43346.400000000001</v>
      </c>
      <c r="J53" s="11"/>
      <c r="K53" s="11"/>
      <c r="L53" s="11">
        <v>43346.400000000001</v>
      </c>
      <c r="M53" s="11"/>
      <c r="N53" s="11"/>
      <c r="O53" s="11"/>
      <c r="P53" s="11"/>
      <c r="Q53" s="11"/>
      <c r="R53" s="11"/>
      <c r="S53" s="11"/>
      <c r="T53" s="11"/>
      <c r="U53" s="11"/>
      <c r="V53" s="11"/>
      <c r="W53" s="11"/>
    </row>
    <row r="54" spans="1:23" ht="18.75" customHeight="1" x14ac:dyDescent="0.3">
      <c r="A54" s="13"/>
      <c r="B54" s="8" t="s">
        <v>260</v>
      </c>
      <c r="C54" s="8" t="s">
        <v>261</v>
      </c>
      <c r="D54" s="8" t="s">
        <v>88</v>
      </c>
      <c r="E54" s="8" t="s">
        <v>89</v>
      </c>
      <c r="F54" s="8" t="s">
        <v>262</v>
      </c>
      <c r="G54" s="8" t="s">
        <v>488</v>
      </c>
      <c r="H54" s="11">
        <v>129120</v>
      </c>
      <c r="I54" s="11">
        <v>129120</v>
      </c>
      <c r="J54" s="11"/>
      <c r="K54" s="11"/>
      <c r="L54" s="11">
        <v>129120</v>
      </c>
      <c r="M54" s="11"/>
      <c r="N54" s="11"/>
      <c r="O54" s="11"/>
      <c r="P54" s="11"/>
      <c r="Q54" s="11"/>
      <c r="R54" s="11"/>
      <c r="S54" s="11"/>
      <c r="T54" s="11"/>
      <c r="U54" s="11"/>
      <c r="V54" s="11"/>
      <c r="W54" s="11"/>
    </row>
    <row r="55" spans="1:23" ht="18.75" customHeight="1" x14ac:dyDescent="0.3">
      <c r="A55" s="185" t="s">
        <v>56</v>
      </c>
      <c r="B55" s="185"/>
      <c r="C55" s="185"/>
      <c r="D55" s="185"/>
      <c r="E55" s="185"/>
      <c r="F55" s="185"/>
      <c r="G55" s="185"/>
      <c r="H55" s="11">
        <v>4855492.03</v>
      </c>
      <c r="I55" s="11">
        <v>4855492.03</v>
      </c>
      <c r="J55" s="11"/>
      <c r="K55" s="11"/>
      <c r="L55" s="11">
        <v>4855492.03</v>
      </c>
      <c r="M55" s="11"/>
      <c r="N55" s="11"/>
      <c r="O55" s="11"/>
      <c r="P55" s="11"/>
      <c r="Q55" s="11"/>
      <c r="R55" s="11"/>
      <c r="S55" s="11"/>
      <c r="T55" s="11"/>
      <c r="U55" s="11"/>
      <c r="V55" s="11"/>
      <c r="W55" s="11"/>
    </row>
  </sheetData>
  <autoFilter ref="A7:W55" xr:uid="{00000000-0001-0000-0600-000000000000}"/>
  <mergeCells count="30">
    <mergeCell ref="W6:W7"/>
    <mergeCell ref="R6:R7"/>
    <mergeCell ref="S6:S7"/>
    <mergeCell ref="T6:T7"/>
    <mergeCell ref="U6:U7"/>
    <mergeCell ref="V6:V7"/>
    <mergeCell ref="A55:G55"/>
    <mergeCell ref="A4:A7"/>
    <mergeCell ref="B4:B7"/>
    <mergeCell ref="C4:C7"/>
    <mergeCell ref="D4:D7"/>
    <mergeCell ref="E4:E7"/>
    <mergeCell ref="F4:F7"/>
    <mergeCell ref="G4:G7"/>
    <mergeCell ref="A2:W2"/>
    <mergeCell ref="A3:G3"/>
    <mergeCell ref="H4:W4"/>
    <mergeCell ref="I5:M5"/>
    <mergeCell ref="N5:P5"/>
    <mergeCell ref="R5:W5"/>
    <mergeCell ref="H5:H7"/>
    <mergeCell ref="I6:I7"/>
    <mergeCell ref="J6:J7"/>
    <mergeCell ref="K6:K7"/>
    <mergeCell ref="L6:L7"/>
    <mergeCell ref="M6:M7"/>
    <mergeCell ref="N6:N7"/>
    <mergeCell ref="O6:O7"/>
    <mergeCell ref="P6:P7"/>
    <mergeCell ref="Q5:Q7"/>
  </mergeCells>
  <phoneticPr fontId="29"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W21"/>
  <sheetViews>
    <sheetView showZeros="0" workbookViewId="0">
      <selection activeCell="G27" sqref="G27"/>
    </sheetView>
  </sheetViews>
  <sheetFormatPr defaultColWidth="9.140625" defaultRowHeight="14.25" customHeight="1" x14ac:dyDescent="0.3"/>
  <cols>
    <col min="1" max="1" width="12.42578125" customWidth="1"/>
    <col min="2" max="2" width="33.7109375" customWidth="1"/>
    <col min="3" max="3" width="32.85546875" customWidth="1"/>
    <col min="4" max="4" width="23.85546875" customWidth="1"/>
    <col min="5" max="5" width="11.140625" customWidth="1"/>
    <col min="6" max="6" width="17.7109375" customWidth="1"/>
    <col min="7" max="7" width="9.85546875" customWidth="1"/>
    <col min="8" max="8" width="17.7109375" customWidth="1"/>
    <col min="9" max="21" width="19.140625" customWidth="1"/>
    <col min="22" max="23" width="19.28515625" customWidth="1"/>
  </cols>
  <sheetData>
    <row r="1" spans="1:23" ht="13.5" customHeight="1" x14ac:dyDescent="0.15">
      <c r="B1" s="65"/>
      <c r="E1" s="1"/>
      <c r="F1" s="1"/>
      <c r="G1" s="1"/>
      <c r="H1" s="1"/>
      <c r="I1" s="2"/>
      <c r="J1" s="2"/>
      <c r="K1" s="2"/>
      <c r="L1" s="2"/>
      <c r="M1" s="2"/>
      <c r="N1" s="2"/>
      <c r="O1" s="2"/>
      <c r="P1" s="2"/>
      <c r="Q1" s="2"/>
      <c r="U1" s="65"/>
      <c r="W1" s="18" t="s">
        <v>263</v>
      </c>
    </row>
    <row r="2" spans="1:23" ht="41.25" customHeight="1" x14ac:dyDescent="0.3">
      <c r="A2" s="118" t="str">
        <f>"2025"&amp;"年部门项目支出预算表"</f>
        <v>2025年部门项目支出预算表</v>
      </c>
      <c r="B2" s="177"/>
      <c r="C2" s="177"/>
      <c r="D2" s="177"/>
      <c r="E2" s="177"/>
      <c r="F2" s="177"/>
      <c r="G2" s="177"/>
      <c r="H2" s="177"/>
      <c r="I2" s="177"/>
      <c r="J2" s="177"/>
      <c r="K2" s="177"/>
      <c r="L2" s="177"/>
      <c r="M2" s="177"/>
      <c r="N2" s="177"/>
      <c r="O2" s="177"/>
      <c r="P2" s="177"/>
      <c r="Q2" s="177"/>
      <c r="R2" s="177"/>
      <c r="S2" s="177"/>
      <c r="T2" s="177"/>
      <c r="U2" s="177"/>
      <c r="V2" s="177"/>
      <c r="W2" s="177"/>
    </row>
    <row r="3" spans="1:23" ht="18.75" customHeight="1" x14ac:dyDescent="0.15">
      <c r="A3" s="160" t="str">
        <f>"单位名称："&amp;"中国共产党镇康县委员会宣传部"</f>
        <v>单位名称：中国共产党镇康县委员会宣传部</v>
      </c>
      <c r="B3" s="188"/>
      <c r="C3" s="188"/>
      <c r="D3" s="188"/>
      <c r="E3" s="188"/>
      <c r="F3" s="188"/>
      <c r="G3" s="188"/>
      <c r="H3" s="188"/>
      <c r="I3" s="4"/>
      <c r="J3" s="4"/>
      <c r="K3" s="4"/>
      <c r="L3" s="4"/>
      <c r="M3" s="4"/>
      <c r="N3" s="4"/>
      <c r="O3" s="4"/>
      <c r="P3" s="4"/>
      <c r="Q3" s="4"/>
      <c r="U3" s="65"/>
      <c r="W3" s="18" t="s">
        <v>173</v>
      </c>
    </row>
    <row r="4" spans="1:23" ht="18.75" customHeight="1" x14ac:dyDescent="0.3">
      <c r="A4" s="157" t="s">
        <v>264</v>
      </c>
      <c r="B4" s="189" t="s">
        <v>187</v>
      </c>
      <c r="C4" s="157" t="s">
        <v>188</v>
      </c>
      <c r="D4" s="157" t="s">
        <v>265</v>
      </c>
      <c r="E4" s="189" t="s">
        <v>189</v>
      </c>
      <c r="F4" s="189" t="s">
        <v>190</v>
      </c>
      <c r="G4" s="189" t="s">
        <v>266</v>
      </c>
      <c r="H4" s="189" t="s">
        <v>267</v>
      </c>
      <c r="I4" s="124" t="s">
        <v>56</v>
      </c>
      <c r="J4" s="122" t="s">
        <v>268</v>
      </c>
      <c r="K4" s="154"/>
      <c r="L4" s="154"/>
      <c r="M4" s="123"/>
      <c r="N4" s="122" t="s">
        <v>195</v>
      </c>
      <c r="O4" s="154"/>
      <c r="P4" s="123"/>
      <c r="Q4" s="189" t="s">
        <v>62</v>
      </c>
      <c r="R4" s="122" t="s">
        <v>78</v>
      </c>
      <c r="S4" s="154"/>
      <c r="T4" s="154"/>
      <c r="U4" s="154"/>
      <c r="V4" s="154"/>
      <c r="W4" s="123"/>
    </row>
    <row r="5" spans="1:23" ht="18.75" customHeight="1" x14ac:dyDescent="0.3">
      <c r="A5" s="186"/>
      <c r="B5" s="181"/>
      <c r="C5" s="186"/>
      <c r="D5" s="186"/>
      <c r="E5" s="190"/>
      <c r="F5" s="190"/>
      <c r="G5" s="190"/>
      <c r="H5" s="190"/>
      <c r="I5" s="181"/>
      <c r="J5" s="191" t="s">
        <v>59</v>
      </c>
      <c r="K5" s="170"/>
      <c r="L5" s="189" t="s">
        <v>60</v>
      </c>
      <c r="M5" s="189" t="s">
        <v>61</v>
      </c>
      <c r="N5" s="189" t="s">
        <v>59</v>
      </c>
      <c r="O5" s="189" t="s">
        <v>60</v>
      </c>
      <c r="P5" s="189" t="s">
        <v>61</v>
      </c>
      <c r="Q5" s="190"/>
      <c r="R5" s="189" t="s">
        <v>58</v>
      </c>
      <c r="S5" s="157" t="s">
        <v>65</v>
      </c>
      <c r="T5" s="157" t="s">
        <v>201</v>
      </c>
      <c r="U5" s="157" t="s">
        <v>67</v>
      </c>
      <c r="V5" s="157" t="s">
        <v>68</v>
      </c>
      <c r="W5" s="157" t="s">
        <v>69</v>
      </c>
    </row>
    <row r="6" spans="1:23" ht="18.75" customHeight="1" x14ac:dyDescent="0.3">
      <c r="A6" s="181"/>
      <c r="B6" s="181"/>
      <c r="C6" s="181"/>
      <c r="D6" s="181"/>
      <c r="E6" s="181"/>
      <c r="F6" s="181"/>
      <c r="G6" s="181"/>
      <c r="H6" s="181"/>
      <c r="I6" s="181"/>
      <c r="J6" s="192" t="s">
        <v>58</v>
      </c>
      <c r="K6" s="171"/>
      <c r="L6" s="181"/>
      <c r="M6" s="181"/>
      <c r="N6" s="181"/>
      <c r="O6" s="181"/>
      <c r="P6" s="181"/>
      <c r="Q6" s="181"/>
      <c r="R6" s="181"/>
      <c r="S6" s="187"/>
      <c r="T6" s="187"/>
      <c r="U6" s="187"/>
      <c r="V6" s="187"/>
      <c r="W6" s="187"/>
    </row>
    <row r="7" spans="1:23" ht="18.75" customHeight="1" x14ac:dyDescent="0.3">
      <c r="A7" s="174"/>
      <c r="B7" s="125"/>
      <c r="C7" s="174"/>
      <c r="D7" s="174"/>
      <c r="E7" s="158"/>
      <c r="F7" s="158"/>
      <c r="G7" s="158"/>
      <c r="H7" s="158"/>
      <c r="I7" s="125"/>
      <c r="J7" s="20" t="s">
        <v>58</v>
      </c>
      <c r="K7" s="20" t="s">
        <v>269</v>
      </c>
      <c r="L7" s="158"/>
      <c r="M7" s="158"/>
      <c r="N7" s="158"/>
      <c r="O7" s="158"/>
      <c r="P7" s="158"/>
      <c r="Q7" s="158"/>
      <c r="R7" s="158"/>
      <c r="S7" s="158"/>
      <c r="T7" s="158"/>
      <c r="U7" s="125"/>
      <c r="V7" s="158"/>
      <c r="W7" s="158"/>
    </row>
    <row r="8" spans="1:23" ht="18.75" customHeight="1" x14ac:dyDescent="0.3">
      <c r="A8" s="66">
        <v>1</v>
      </c>
      <c r="B8" s="66">
        <v>2</v>
      </c>
      <c r="C8" s="66">
        <v>3</v>
      </c>
      <c r="D8" s="66">
        <v>4</v>
      </c>
      <c r="E8" s="66">
        <v>5</v>
      </c>
      <c r="F8" s="66">
        <v>6</v>
      </c>
      <c r="G8" s="66">
        <v>7</v>
      </c>
      <c r="H8" s="66">
        <v>8</v>
      </c>
      <c r="I8" s="66">
        <v>9</v>
      </c>
      <c r="J8" s="66">
        <v>10</v>
      </c>
      <c r="K8" s="66">
        <v>11</v>
      </c>
      <c r="L8" s="66">
        <v>12</v>
      </c>
      <c r="M8" s="66">
        <v>13</v>
      </c>
      <c r="N8" s="66">
        <v>14</v>
      </c>
      <c r="O8" s="66">
        <v>15</v>
      </c>
      <c r="P8" s="66">
        <v>16</v>
      </c>
      <c r="Q8" s="66">
        <v>17</v>
      </c>
      <c r="R8" s="66">
        <v>18</v>
      </c>
      <c r="S8" s="66">
        <v>19</v>
      </c>
      <c r="T8" s="66">
        <v>20</v>
      </c>
      <c r="U8" s="66">
        <v>21</v>
      </c>
      <c r="V8" s="66">
        <v>22</v>
      </c>
      <c r="W8" s="66">
        <v>23</v>
      </c>
    </row>
    <row r="9" spans="1:23" ht="18.75" customHeight="1" x14ac:dyDescent="0.3">
      <c r="A9" s="8"/>
      <c r="B9" s="8"/>
      <c r="C9" s="8" t="s">
        <v>270</v>
      </c>
      <c r="D9" s="8"/>
      <c r="E9" s="8"/>
      <c r="F9" s="8"/>
      <c r="G9" s="8"/>
      <c r="H9" s="8"/>
      <c r="I9" s="11">
        <v>8000</v>
      </c>
      <c r="J9" s="11">
        <v>8000</v>
      </c>
      <c r="K9" s="11">
        <v>8000</v>
      </c>
      <c r="L9" s="11"/>
      <c r="M9" s="11"/>
      <c r="N9" s="11"/>
      <c r="O9" s="11"/>
      <c r="P9" s="11"/>
      <c r="Q9" s="11"/>
      <c r="R9" s="11"/>
      <c r="S9" s="11"/>
      <c r="T9" s="11"/>
      <c r="U9" s="11"/>
      <c r="V9" s="11"/>
      <c r="W9" s="11"/>
    </row>
    <row r="10" spans="1:23" ht="18.75" customHeight="1" x14ac:dyDescent="0.3">
      <c r="A10" s="16" t="s">
        <v>271</v>
      </c>
      <c r="B10" s="16" t="s">
        <v>272</v>
      </c>
      <c r="C10" s="16" t="s">
        <v>270</v>
      </c>
      <c r="D10" s="16" t="s">
        <v>71</v>
      </c>
      <c r="E10" s="16" t="s">
        <v>90</v>
      </c>
      <c r="F10" s="16" t="s">
        <v>91</v>
      </c>
      <c r="G10" s="16" t="s">
        <v>262</v>
      </c>
      <c r="H10" s="16" t="s">
        <v>261</v>
      </c>
      <c r="I10" s="11">
        <v>8000</v>
      </c>
      <c r="J10" s="11">
        <v>8000</v>
      </c>
      <c r="K10" s="11">
        <v>8000</v>
      </c>
      <c r="L10" s="11"/>
      <c r="M10" s="11"/>
      <c r="N10" s="11"/>
      <c r="O10" s="11"/>
      <c r="P10" s="11"/>
      <c r="Q10" s="11"/>
      <c r="R10" s="11"/>
      <c r="S10" s="11"/>
      <c r="T10" s="11"/>
      <c r="U10" s="11"/>
      <c r="V10" s="11"/>
      <c r="W10" s="11"/>
    </row>
    <row r="11" spans="1:23" ht="18.75" customHeight="1" x14ac:dyDescent="0.3">
      <c r="A11" s="13"/>
      <c r="B11" s="13"/>
      <c r="C11" s="8" t="s">
        <v>273</v>
      </c>
      <c r="D11" s="13"/>
      <c r="E11" s="13"/>
      <c r="F11" s="13"/>
      <c r="G11" s="13"/>
      <c r="H11" s="13"/>
      <c r="I11" s="11">
        <v>200000</v>
      </c>
      <c r="J11" s="11"/>
      <c r="K11" s="11"/>
      <c r="L11" s="11"/>
      <c r="M11" s="11"/>
      <c r="N11" s="11"/>
      <c r="O11" s="11"/>
      <c r="P11" s="11"/>
      <c r="Q11" s="11"/>
      <c r="R11" s="11">
        <v>200000</v>
      </c>
      <c r="S11" s="11"/>
      <c r="T11" s="11"/>
      <c r="U11" s="11"/>
      <c r="V11" s="11"/>
      <c r="W11" s="11">
        <v>200000</v>
      </c>
    </row>
    <row r="12" spans="1:23" ht="18.75" customHeight="1" x14ac:dyDescent="0.3">
      <c r="A12" s="16" t="s">
        <v>274</v>
      </c>
      <c r="B12" s="16" t="s">
        <v>275</v>
      </c>
      <c r="C12" s="16" t="s">
        <v>273</v>
      </c>
      <c r="D12" s="16" t="s">
        <v>71</v>
      </c>
      <c r="E12" s="16" t="s">
        <v>94</v>
      </c>
      <c r="F12" s="16" t="s">
        <v>95</v>
      </c>
      <c r="G12" s="16" t="s">
        <v>276</v>
      </c>
      <c r="H12" s="16" t="s">
        <v>277</v>
      </c>
      <c r="I12" s="11">
        <v>200000</v>
      </c>
      <c r="J12" s="11"/>
      <c r="K12" s="11"/>
      <c r="L12" s="11"/>
      <c r="M12" s="11"/>
      <c r="N12" s="11"/>
      <c r="O12" s="11"/>
      <c r="P12" s="11"/>
      <c r="Q12" s="11"/>
      <c r="R12" s="11">
        <v>200000</v>
      </c>
      <c r="S12" s="11"/>
      <c r="T12" s="11"/>
      <c r="U12" s="11"/>
      <c r="V12" s="11"/>
      <c r="W12" s="11">
        <v>200000</v>
      </c>
    </row>
    <row r="13" spans="1:23" ht="18.75" customHeight="1" x14ac:dyDescent="0.3">
      <c r="A13" s="13"/>
      <c r="B13" s="13"/>
      <c r="C13" s="8" t="s">
        <v>278</v>
      </c>
      <c r="D13" s="13"/>
      <c r="E13" s="13"/>
      <c r="F13" s="13"/>
      <c r="G13" s="13"/>
      <c r="H13" s="13"/>
      <c r="I13" s="11">
        <v>41168</v>
      </c>
      <c r="J13" s="11"/>
      <c r="K13" s="11"/>
      <c r="L13" s="11"/>
      <c r="M13" s="11"/>
      <c r="N13" s="11"/>
      <c r="O13" s="11"/>
      <c r="P13" s="11"/>
      <c r="Q13" s="11"/>
      <c r="R13" s="11">
        <v>41168</v>
      </c>
      <c r="S13" s="11"/>
      <c r="T13" s="11"/>
      <c r="U13" s="11"/>
      <c r="V13" s="11"/>
      <c r="W13" s="11">
        <v>41168</v>
      </c>
    </row>
    <row r="14" spans="1:23" ht="18.75" customHeight="1" x14ac:dyDescent="0.3">
      <c r="A14" s="16" t="s">
        <v>274</v>
      </c>
      <c r="B14" s="16" t="s">
        <v>279</v>
      </c>
      <c r="C14" s="16" t="s">
        <v>278</v>
      </c>
      <c r="D14" s="16" t="s">
        <v>71</v>
      </c>
      <c r="E14" s="16" t="s">
        <v>94</v>
      </c>
      <c r="F14" s="16" t="s">
        <v>95</v>
      </c>
      <c r="G14" s="16" t="s">
        <v>236</v>
      </c>
      <c r="H14" s="16" t="s">
        <v>237</v>
      </c>
      <c r="I14" s="11">
        <v>41168</v>
      </c>
      <c r="J14" s="11"/>
      <c r="K14" s="11"/>
      <c r="L14" s="11"/>
      <c r="M14" s="11"/>
      <c r="N14" s="11"/>
      <c r="O14" s="11"/>
      <c r="P14" s="11"/>
      <c r="Q14" s="11"/>
      <c r="R14" s="11">
        <v>41168</v>
      </c>
      <c r="S14" s="11"/>
      <c r="T14" s="11"/>
      <c r="U14" s="11"/>
      <c r="V14" s="11"/>
      <c r="W14" s="11">
        <v>41168</v>
      </c>
    </row>
    <row r="15" spans="1:23" ht="18.75" customHeight="1" x14ac:dyDescent="0.3">
      <c r="A15" s="13"/>
      <c r="B15" s="13"/>
      <c r="C15" s="8" t="s">
        <v>280</v>
      </c>
      <c r="D15" s="13"/>
      <c r="E15" s="13"/>
      <c r="F15" s="13"/>
      <c r="G15" s="13"/>
      <c r="H15" s="13"/>
      <c r="I15" s="11">
        <v>10000</v>
      </c>
      <c r="J15" s="11">
        <v>10000</v>
      </c>
      <c r="K15" s="11">
        <v>10000</v>
      </c>
      <c r="L15" s="11"/>
      <c r="M15" s="11"/>
      <c r="N15" s="11"/>
      <c r="O15" s="11"/>
      <c r="P15" s="11"/>
      <c r="Q15" s="11"/>
      <c r="R15" s="11"/>
      <c r="S15" s="11"/>
      <c r="T15" s="11"/>
      <c r="U15" s="11"/>
      <c r="V15" s="11"/>
      <c r="W15" s="11"/>
    </row>
    <row r="16" spans="1:23" ht="18.75" customHeight="1" x14ac:dyDescent="0.3">
      <c r="A16" s="16" t="s">
        <v>274</v>
      </c>
      <c r="B16" s="16" t="s">
        <v>281</v>
      </c>
      <c r="C16" s="16" t="s">
        <v>473</v>
      </c>
      <c r="D16" s="16" t="s">
        <v>71</v>
      </c>
      <c r="E16" s="16" t="s">
        <v>90</v>
      </c>
      <c r="F16" s="16" t="s">
        <v>91</v>
      </c>
      <c r="G16" s="16" t="s">
        <v>241</v>
      </c>
      <c r="H16" s="16" t="s">
        <v>242</v>
      </c>
      <c r="I16" s="11">
        <v>10000</v>
      </c>
      <c r="J16" s="11">
        <v>10000</v>
      </c>
      <c r="K16" s="11">
        <v>10000</v>
      </c>
      <c r="L16" s="11"/>
      <c r="M16" s="11"/>
      <c r="N16" s="11"/>
      <c r="O16" s="11"/>
      <c r="P16" s="11"/>
      <c r="Q16" s="11"/>
      <c r="R16" s="11"/>
      <c r="S16" s="11"/>
      <c r="T16" s="11"/>
      <c r="U16" s="11"/>
      <c r="V16" s="11"/>
      <c r="W16" s="11"/>
    </row>
    <row r="17" spans="1:23" ht="18.75" customHeight="1" x14ac:dyDescent="0.3">
      <c r="A17" s="13"/>
      <c r="B17" s="13"/>
      <c r="C17" s="8" t="s">
        <v>471</v>
      </c>
      <c r="D17" s="13"/>
      <c r="E17" s="13"/>
      <c r="F17" s="13"/>
      <c r="G17" s="13"/>
      <c r="H17" s="13"/>
      <c r="I17" s="11">
        <v>100000</v>
      </c>
      <c r="J17" s="11">
        <v>100000</v>
      </c>
      <c r="K17" s="11">
        <v>100000</v>
      </c>
      <c r="L17" s="11"/>
      <c r="M17" s="11"/>
      <c r="N17" s="11"/>
      <c r="O17" s="11"/>
      <c r="P17" s="11"/>
      <c r="Q17" s="11"/>
      <c r="R17" s="11"/>
      <c r="S17" s="11"/>
      <c r="T17" s="11"/>
      <c r="U17" s="11"/>
      <c r="V17" s="11"/>
      <c r="W17" s="11"/>
    </row>
    <row r="18" spans="1:23" ht="18.75" customHeight="1" x14ac:dyDescent="0.3">
      <c r="A18" s="16" t="s">
        <v>274</v>
      </c>
      <c r="B18" s="16" t="s">
        <v>283</v>
      </c>
      <c r="C18" s="16" t="s">
        <v>282</v>
      </c>
      <c r="D18" s="16" t="s">
        <v>71</v>
      </c>
      <c r="E18" s="16" t="s">
        <v>90</v>
      </c>
      <c r="F18" s="16" t="s">
        <v>91</v>
      </c>
      <c r="G18" s="16" t="s">
        <v>236</v>
      </c>
      <c r="H18" s="16" t="s">
        <v>237</v>
      </c>
      <c r="I18" s="11">
        <v>100000</v>
      </c>
      <c r="J18" s="11">
        <v>100000</v>
      </c>
      <c r="K18" s="11">
        <v>100000</v>
      </c>
      <c r="L18" s="11"/>
      <c r="M18" s="11"/>
      <c r="N18" s="11"/>
      <c r="O18" s="11"/>
      <c r="P18" s="11"/>
      <c r="Q18" s="11"/>
      <c r="R18" s="11"/>
      <c r="S18" s="11"/>
      <c r="T18" s="11"/>
      <c r="U18" s="11"/>
      <c r="V18" s="11"/>
      <c r="W18" s="11"/>
    </row>
    <row r="19" spans="1:23" ht="18.75" customHeight="1" x14ac:dyDescent="0.3">
      <c r="A19" s="13"/>
      <c r="B19" s="13"/>
      <c r="C19" s="8" t="s">
        <v>472</v>
      </c>
      <c r="D19" s="13"/>
      <c r="E19" s="13"/>
      <c r="F19" s="13"/>
      <c r="G19" s="13"/>
      <c r="H19" s="13"/>
      <c r="I19" s="11">
        <v>100000</v>
      </c>
      <c r="J19" s="11">
        <v>100000</v>
      </c>
      <c r="K19" s="11">
        <v>100000</v>
      </c>
      <c r="L19" s="11"/>
      <c r="M19" s="11"/>
      <c r="N19" s="11"/>
      <c r="O19" s="11"/>
      <c r="P19" s="11"/>
      <c r="Q19" s="11"/>
      <c r="R19" s="11"/>
      <c r="S19" s="11"/>
      <c r="T19" s="11"/>
      <c r="U19" s="11"/>
      <c r="V19" s="11"/>
      <c r="W19" s="11"/>
    </row>
    <row r="20" spans="1:23" ht="18.75" customHeight="1" x14ac:dyDescent="0.3">
      <c r="A20" s="16" t="s">
        <v>274</v>
      </c>
      <c r="B20" s="16" t="s">
        <v>285</v>
      </c>
      <c r="C20" s="16" t="s">
        <v>284</v>
      </c>
      <c r="D20" s="16" t="s">
        <v>71</v>
      </c>
      <c r="E20" s="16" t="s">
        <v>90</v>
      </c>
      <c r="F20" s="16" t="s">
        <v>91</v>
      </c>
      <c r="G20" s="16" t="s">
        <v>236</v>
      </c>
      <c r="H20" s="16" t="s">
        <v>237</v>
      </c>
      <c r="I20" s="11">
        <v>100000</v>
      </c>
      <c r="J20" s="11">
        <v>100000</v>
      </c>
      <c r="K20" s="11">
        <v>100000</v>
      </c>
      <c r="L20" s="11"/>
      <c r="M20" s="11"/>
      <c r="N20" s="11"/>
      <c r="O20" s="11"/>
      <c r="P20" s="11"/>
      <c r="Q20" s="11"/>
      <c r="R20" s="11"/>
      <c r="S20" s="11"/>
      <c r="T20" s="11"/>
      <c r="U20" s="11"/>
      <c r="V20" s="11"/>
      <c r="W20" s="11"/>
    </row>
    <row r="21" spans="1:23" ht="18.75" customHeight="1" x14ac:dyDescent="0.3">
      <c r="A21" s="193" t="s">
        <v>56</v>
      </c>
      <c r="B21" s="193"/>
      <c r="C21" s="193"/>
      <c r="D21" s="193"/>
      <c r="E21" s="193"/>
      <c r="F21" s="193"/>
      <c r="G21" s="193"/>
      <c r="H21" s="193"/>
      <c r="I21" s="11">
        <v>459168</v>
      </c>
      <c r="J21" s="11">
        <v>218000</v>
      </c>
      <c r="K21" s="11">
        <v>218000</v>
      </c>
      <c r="L21" s="11"/>
      <c r="M21" s="11"/>
      <c r="N21" s="11"/>
      <c r="O21" s="11"/>
      <c r="P21" s="11"/>
      <c r="Q21" s="11"/>
      <c r="R21" s="11">
        <v>241168</v>
      </c>
      <c r="S21" s="11"/>
      <c r="T21" s="11"/>
      <c r="U21" s="11"/>
      <c r="V21" s="11"/>
      <c r="W21" s="11">
        <v>241168</v>
      </c>
    </row>
  </sheetData>
  <mergeCells count="28">
    <mergeCell ref="V5:V7"/>
    <mergeCell ref="W5:W7"/>
    <mergeCell ref="J5:K6"/>
    <mergeCell ref="A21:H21"/>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29"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J53"/>
  <sheetViews>
    <sheetView showZeros="0" tabSelected="1" topLeftCell="A14" workbookViewId="0">
      <selection activeCell="K22" sqref="K22"/>
    </sheetView>
  </sheetViews>
  <sheetFormatPr defaultColWidth="9.140625" defaultRowHeight="12" customHeight="1" x14ac:dyDescent="0.3"/>
  <cols>
    <col min="1" max="1" width="54" customWidth="1"/>
    <col min="2" max="2" width="48" customWidth="1"/>
    <col min="3" max="5" width="18.28515625" customWidth="1"/>
    <col min="6" max="6" width="12" customWidth="1"/>
    <col min="7" max="7" width="17" customWidth="1"/>
    <col min="8" max="9" width="12" customWidth="1"/>
    <col min="10" max="10" width="27.5703125" customWidth="1"/>
  </cols>
  <sheetData>
    <row r="1" spans="1:10" ht="15" customHeight="1" x14ac:dyDescent="0.3">
      <c r="J1" s="45" t="s">
        <v>286</v>
      </c>
    </row>
    <row r="2" spans="1:10" ht="36.75" customHeight="1" x14ac:dyDescent="0.3">
      <c r="A2" s="118" t="str">
        <f>"2025"&amp;"年部门项目支出绩效目标表"</f>
        <v>2025年部门项目支出绩效目标表</v>
      </c>
      <c r="B2" s="177"/>
      <c r="C2" s="177"/>
      <c r="D2" s="177"/>
      <c r="E2" s="177"/>
      <c r="F2" s="172"/>
      <c r="G2" s="177"/>
      <c r="H2" s="172"/>
      <c r="I2" s="172"/>
      <c r="J2" s="177"/>
    </row>
    <row r="3" spans="1:10" ht="18.75" customHeight="1" x14ac:dyDescent="0.3">
      <c r="A3" s="194" t="str">
        <f>"单位名称："&amp;"中国共产党镇康县委员会宣传部"</f>
        <v>单位名称：中国共产党镇康县委员会宣传部</v>
      </c>
      <c r="B3" s="165"/>
      <c r="C3" s="165"/>
      <c r="D3" s="165"/>
      <c r="E3" s="165"/>
      <c r="F3" s="195"/>
      <c r="G3" s="165"/>
      <c r="H3" s="195"/>
    </row>
    <row r="4" spans="1:10" ht="18.75" customHeight="1" x14ac:dyDescent="0.3">
      <c r="A4" s="20" t="s">
        <v>287</v>
      </c>
      <c r="B4" s="20" t="s">
        <v>288</v>
      </c>
      <c r="C4" s="20" t="s">
        <v>289</v>
      </c>
      <c r="D4" s="20" t="s">
        <v>290</v>
      </c>
      <c r="E4" s="20" t="s">
        <v>291</v>
      </c>
      <c r="F4" s="27" t="s">
        <v>292</v>
      </c>
      <c r="G4" s="20" t="s">
        <v>293</v>
      </c>
      <c r="H4" s="27" t="s">
        <v>294</v>
      </c>
      <c r="I4" s="27" t="s">
        <v>295</v>
      </c>
      <c r="J4" s="20" t="s">
        <v>296</v>
      </c>
    </row>
    <row r="5" spans="1:10" ht="18.75" customHeight="1" x14ac:dyDescent="0.3">
      <c r="A5" s="60">
        <v>1</v>
      </c>
      <c r="B5" s="60">
        <v>2</v>
      </c>
      <c r="C5" s="60">
        <v>3</v>
      </c>
      <c r="D5" s="60">
        <v>4</v>
      </c>
      <c r="E5" s="60">
        <v>5</v>
      </c>
      <c r="F5" s="60">
        <v>6</v>
      </c>
      <c r="G5" s="60">
        <v>7</v>
      </c>
      <c r="H5" s="60">
        <v>8</v>
      </c>
      <c r="I5" s="60">
        <v>9</v>
      </c>
      <c r="J5" s="60">
        <v>10</v>
      </c>
    </row>
    <row r="6" spans="1:10" ht="18.75" customHeight="1" x14ac:dyDescent="0.3">
      <c r="A6" s="61" t="s">
        <v>71</v>
      </c>
      <c r="B6" s="23"/>
      <c r="C6" s="23"/>
      <c r="D6" s="23"/>
      <c r="E6" s="25"/>
      <c r="F6" s="62"/>
      <c r="G6" s="25"/>
      <c r="H6" s="62"/>
      <c r="I6" s="62"/>
      <c r="J6" s="25"/>
    </row>
    <row r="7" spans="1:10" ht="18.75" customHeight="1" x14ac:dyDescent="0.3">
      <c r="A7" s="63" t="s">
        <v>71</v>
      </c>
      <c r="B7" s="64"/>
      <c r="C7" s="64"/>
      <c r="D7" s="64"/>
      <c r="E7" s="61"/>
      <c r="F7" s="64"/>
      <c r="G7" s="61"/>
      <c r="H7" s="64"/>
      <c r="I7" s="64"/>
      <c r="J7" s="61"/>
    </row>
    <row r="8" spans="1:10" ht="18.75" customHeight="1" x14ac:dyDescent="0.3">
      <c r="A8" s="196" t="s">
        <v>489</v>
      </c>
      <c r="B8" s="197" t="s">
        <v>490</v>
      </c>
      <c r="C8" s="64" t="s">
        <v>298</v>
      </c>
      <c r="D8" s="64" t="s">
        <v>299</v>
      </c>
      <c r="E8" s="61" t="s">
        <v>300</v>
      </c>
      <c r="F8" s="64" t="s">
        <v>301</v>
      </c>
      <c r="G8" s="61" t="s">
        <v>302</v>
      </c>
      <c r="H8" s="64" t="s">
        <v>303</v>
      </c>
      <c r="I8" s="64" t="s">
        <v>304</v>
      </c>
      <c r="J8" s="61" t="s">
        <v>305</v>
      </c>
    </row>
    <row r="9" spans="1:10" ht="18.75" customHeight="1" x14ac:dyDescent="0.3">
      <c r="A9" s="196" t="s">
        <v>273</v>
      </c>
      <c r="B9" s="197" t="s">
        <v>297</v>
      </c>
      <c r="C9" s="64" t="s">
        <v>298</v>
      </c>
      <c r="D9" s="64" t="s">
        <v>306</v>
      </c>
      <c r="E9" s="61" t="s">
        <v>307</v>
      </c>
      <c r="F9" s="64" t="s">
        <v>308</v>
      </c>
      <c r="G9" s="61" t="s">
        <v>309</v>
      </c>
      <c r="H9" s="64" t="s">
        <v>310</v>
      </c>
      <c r="I9" s="64" t="s">
        <v>304</v>
      </c>
      <c r="J9" s="61" t="s">
        <v>311</v>
      </c>
    </row>
    <row r="10" spans="1:10" ht="18.75" customHeight="1" x14ac:dyDescent="0.3">
      <c r="A10" s="196" t="s">
        <v>273</v>
      </c>
      <c r="B10" s="197" t="s">
        <v>297</v>
      </c>
      <c r="C10" s="64" t="s">
        <v>298</v>
      </c>
      <c r="D10" s="64" t="s">
        <v>312</v>
      </c>
      <c r="E10" s="61" t="s">
        <v>313</v>
      </c>
      <c r="F10" s="64" t="s">
        <v>301</v>
      </c>
      <c r="G10" s="61" t="s">
        <v>314</v>
      </c>
      <c r="H10" s="64"/>
      <c r="I10" s="64" t="s">
        <v>315</v>
      </c>
      <c r="J10" s="61" t="s">
        <v>498</v>
      </c>
    </row>
    <row r="11" spans="1:10" ht="18.75" customHeight="1" x14ac:dyDescent="0.3">
      <c r="A11" s="196" t="s">
        <v>273</v>
      </c>
      <c r="B11" s="197" t="s">
        <v>297</v>
      </c>
      <c r="C11" s="64" t="s">
        <v>298</v>
      </c>
      <c r="D11" s="64" t="s">
        <v>316</v>
      </c>
      <c r="E11" s="61" t="s">
        <v>317</v>
      </c>
      <c r="F11" s="64" t="s">
        <v>301</v>
      </c>
      <c r="G11" s="61" t="s">
        <v>318</v>
      </c>
      <c r="H11" s="64" t="s">
        <v>319</v>
      </c>
      <c r="I11" s="64" t="s">
        <v>304</v>
      </c>
      <c r="J11" s="61" t="s">
        <v>320</v>
      </c>
    </row>
    <row r="12" spans="1:10" ht="18.75" customHeight="1" x14ac:dyDescent="0.3">
      <c r="A12" s="196" t="s">
        <v>273</v>
      </c>
      <c r="B12" s="197" t="s">
        <v>297</v>
      </c>
      <c r="C12" s="64" t="s">
        <v>321</v>
      </c>
      <c r="D12" s="64" t="s">
        <v>322</v>
      </c>
      <c r="E12" s="61" t="s">
        <v>323</v>
      </c>
      <c r="F12" s="64" t="s">
        <v>308</v>
      </c>
      <c r="G12" s="61" t="s">
        <v>324</v>
      </c>
      <c r="H12" s="64" t="s">
        <v>325</v>
      </c>
      <c r="I12" s="64" t="s">
        <v>304</v>
      </c>
      <c r="J12" s="61" t="s">
        <v>326</v>
      </c>
    </row>
    <row r="13" spans="1:10" ht="18.75" customHeight="1" x14ac:dyDescent="0.3">
      <c r="A13" s="196" t="s">
        <v>273</v>
      </c>
      <c r="B13" s="197" t="s">
        <v>297</v>
      </c>
      <c r="C13" s="64" t="s">
        <v>327</v>
      </c>
      <c r="D13" s="64" t="s">
        <v>328</v>
      </c>
      <c r="E13" s="61" t="s">
        <v>329</v>
      </c>
      <c r="F13" s="64" t="s">
        <v>308</v>
      </c>
      <c r="G13" s="61" t="s">
        <v>309</v>
      </c>
      <c r="H13" s="64" t="s">
        <v>310</v>
      </c>
      <c r="I13" s="64" t="s">
        <v>304</v>
      </c>
      <c r="J13" s="61" t="s">
        <v>330</v>
      </c>
    </row>
    <row r="14" spans="1:10" ht="18.75" customHeight="1" x14ac:dyDescent="0.3">
      <c r="A14" s="196" t="s">
        <v>471</v>
      </c>
      <c r="B14" s="197" t="s">
        <v>499</v>
      </c>
      <c r="C14" s="64" t="s">
        <v>298</v>
      </c>
      <c r="D14" s="64" t="s">
        <v>299</v>
      </c>
      <c r="E14" s="61" t="s">
        <v>332</v>
      </c>
      <c r="F14" s="64" t="s">
        <v>308</v>
      </c>
      <c r="G14" s="61" t="s">
        <v>333</v>
      </c>
      <c r="H14" s="64" t="s">
        <v>334</v>
      </c>
      <c r="I14" s="64" t="s">
        <v>304</v>
      </c>
      <c r="J14" s="61" t="s">
        <v>335</v>
      </c>
    </row>
    <row r="15" spans="1:10" ht="18.75" customHeight="1" x14ac:dyDescent="0.3">
      <c r="A15" s="196" t="s">
        <v>282</v>
      </c>
      <c r="B15" s="197" t="s">
        <v>331</v>
      </c>
      <c r="C15" s="64" t="s">
        <v>298</v>
      </c>
      <c r="D15" s="64" t="s">
        <v>299</v>
      </c>
      <c r="E15" s="61" t="s">
        <v>336</v>
      </c>
      <c r="F15" s="64" t="s">
        <v>308</v>
      </c>
      <c r="G15" s="61" t="s">
        <v>337</v>
      </c>
      <c r="H15" s="64" t="s">
        <v>338</v>
      </c>
      <c r="I15" s="64" t="s">
        <v>304</v>
      </c>
      <c r="J15" s="61" t="s">
        <v>339</v>
      </c>
    </row>
    <row r="16" spans="1:10" ht="18.75" customHeight="1" x14ac:dyDescent="0.3">
      <c r="A16" s="196" t="s">
        <v>282</v>
      </c>
      <c r="B16" s="197" t="s">
        <v>331</v>
      </c>
      <c r="C16" s="64" t="s">
        <v>298</v>
      </c>
      <c r="D16" s="64" t="s">
        <v>306</v>
      </c>
      <c r="E16" s="61" t="s">
        <v>340</v>
      </c>
      <c r="F16" s="64" t="s">
        <v>308</v>
      </c>
      <c r="G16" s="61" t="s">
        <v>309</v>
      </c>
      <c r="H16" s="64" t="s">
        <v>310</v>
      </c>
      <c r="I16" s="64" t="s">
        <v>304</v>
      </c>
      <c r="J16" s="61" t="s">
        <v>341</v>
      </c>
    </row>
    <row r="17" spans="1:10" ht="18.75" customHeight="1" x14ac:dyDescent="0.3">
      <c r="A17" s="196" t="s">
        <v>282</v>
      </c>
      <c r="B17" s="197" t="s">
        <v>331</v>
      </c>
      <c r="C17" s="64" t="s">
        <v>298</v>
      </c>
      <c r="D17" s="64" t="s">
        <v>312</v>
      </c>
      <c r="E17" s="61" t="s">
        <v>342</v>
      </c>
      <c r="F17" s="64" t="s">
        <v>308</v>
      </c>
      <c r="G17" s="61" t="s">
        <v>343</v>
      </c>
      <c r="H17" s="64"/>
      <c r="I17" s="64" t="s">
        <v>315</v>
      </c>
      <c r="J17" s="61" t="s">
        <v>344</v>
      </c>
    </row>
    <row r="18" spans="1:10" ht="18.75" customHeight="1" x14ac:dyDescent="0.3">
      <c r="A18" s="196" t="s">
        <v>282</v>
      </c>
      <c r="B18" s="197" t="s">
        <v>331</v>
      </c>
      <c r="C18" s="64" t="s">
        <v>298</v>
      </c>
      <c r="D18" s="64" t="s">
        <v>316</v>
      </c>
      <c r="E18" s="61" t="s">
        <v>317</v>
      </c>
      <c r="F18" s="64" t="s">
        <v>301</v>
      </c>
      <c r="G18" s="61" t="s">
        <v>337</v>
      </c>
      <c r="H18" s="64" t="s">
        <v>319</v>
      </c>
      <c r="I18" s="64" t="s">
        <v>304</v>
      </c>
      <c r="J18" s="61" t="s">
        <v>345</v>
      </c>
    </row>
    <row r="19" spans="1:10" ht="18.75" customHeight="1" x14ac:dyDescent="0.3">
      <c r="A19" s="196" t="s">
        <v>282</v>
      </c>
      <c r="B19" s="197" t="s">
        <v>331</v>
      </c>
      <c r="C19" s="64" t="s">
        <v>321</v>
      </c>
      <c r="D19" s="64" t="s">
        <v>322</v>
      </c>
      <c r="E19" s="61" t="s">
        <v>346</v>
      </c>
      <c r="F19" s="64" t="s">
        <v>308</v>
      </c>
      <c r="G19" s="61" t="s">
        <v>167</v>
      </c>
      <c r="H19" s="64" t="s">
        <v>310</v>
      </c>
      <c r="I19" s="64" t="s">
        <v>304</v>
      </c>
      <c r="J19" s="61" t="s">
        <v>347</v>
      </c>
    </row>
    <row r="20" spans="1:10" ht="18.75" customHeight="1" x14ac:dyDescent="0.3">
      <c r="A20" s="196" t="s">
        <v>282</v>
      </c>
      <c r="B20" s="197" t="s">
        <v>331</v>
      </c>
      <c r="C20" s="64" t="s">
        <v>327</v>
      </c>
      <c r="D20" s="64" t="s">
        <v>328</v>
      </c>
      <c r="E20" s="61" t="s">
        <v>348</v>
      </c>
      <c r="F20" s="64" t="s">
        <v>308</v>
      </c>
      <c r="G20" s="61" t="s">
        <v>309</v>
      </c>
      <c r="H20" s="64" t="s">
        <v>310</v>
      </c>
      <c r="I20" s="64" t="s">
        <v>304</v>
      </c>
      <c r="J20" s="61" t="s">
        <v>349</v>
      </c>
    </row>
    <row r="21" spans="1:10" ht="18.75" customHeight="1" x14ac:dyDescent="0.3">
      <c r="A21" s="196" t="s">
        <v>473</v>
      </c>
      <c r="B21" s="197" t="s">
        <v>491</v>
      </c>
      <c r="C21" s="64" t="s">
        <v>298</v>
      </c>
      <c r="D21" s="64" t="s">
        <v>299</v>
      </c>
      <c r="E21" s="61" t="s">
        <v>351</v>
      </c>
      <c r="F21" s="64" t="s">
        <v>301</v>
      </c>
      <c r="G21" s="61" t="s">
        <v>169</v>
      </c>
      <c r="H21" s="64" t="s">
        <v>338</v>
      </c>
      <c r="I21" s="64" t="s">
        <v>304</v>
      </c>
      <c r="J21" s="61" t="s">
        <v>352</v>
      </c>
    </row>
    <row r="22" spans="1:10" ht="18.75" customHeight="1" x14ac:dyDescent="0.3">
      <c r="A22" s="196" t="s">
        <v>280</v>
      </c>
      <c r="B22" s="197" t="s">
        <v>350</v>
      </c>
      <c r="C22" s="64" t="s">
        <v>298</v>
      </c>
      <c r="D22" s="64" t="s">
        <v>306</v>
      </c>
      <c r="E22" s="61" t="s">
        <v>353</v>
      </c>
      <c r="F22" s="64" t="s">
        <v>308</v>
      </c>
      <c r="G22" s="61" t="s">
        <v>309</v>
      </c>
      <c r="H22" s="64" t="s">
        <v>310</v>
      </c>
      <c r="I22" s="64" t="s">
        <v>304</v>
      </c>
      <c r="J22" s="61" t="s">
        <v>354</v>
      </c>
    </row>
    <row r="23" spans="1:10" ht="18.75" customHeight="1" x14ac:dyDescent="0.3">
      <c r="A23" s="196" t="s">
        <v>280</v>
      </c>
      <c r="B23" s="197" t="s">
        <v>350</v>
      </c>
      <c r="C23" s="64" t="s">
        <v>298</v>
      </c>
      <c r="D23" s="64" t="s">
        <v>312</v>
      </c>
      <c r="E23" s="61" t="s">
        <v>355</v>
      </c>
      <c r="F23" s="64" t="s">
        <v>308</v>
      </c>
      <c r="G23" s="61" t="s">
        <v>309</v>
      </c>
      <c r="H23" s="64" t="s">
        <v>310</v>
      </c>
      <c r="I23" s="64" t="s">
        <v>304</v>
      </c>
      <c r="J23" s="61" t="s">
        <v>356</v>
      </c>
    </row>
    <row r="24" spans="1:10" ht="18.75" customHeight="1" x14ac:dyDescent="0.3">
      <c r="A24" s="196" t="s">
        <v>280</v>
      </c>
      <c r="B24" s="197" t="s">
        <v>350</v>
      </c>
      <c r="C24" s="64" t="s">
        <v>298</v>
      </c>
      <c r="D24" s="64" t="s">
        <v>316</v>
      </c>
      <c r="E24" s="61" t="s">
        <v>317</v>
      </c>
      <c r="F24" s="64" t="s">
        <v>301</v>
      </c>
      <c r="G24" s="61" t="s">
        <v>357</v>
      </c>
      <c r="H24" s="64" t="s">
        <v>358</v>
      </c>
      <c r="I24" s="64" t="s">
        <v>304</v>
      </c>
      <c r="J24" s="61" t="s">
        <v>359</v>
      </c>
    </row>
    <row r="25" spans="1:10" ht="18.75" customHeight="1" x14ac:dyDescent="0.3">
      <c r="A25" s="196" t="s">
        <v>280</v>
      </c>
      <c r="B25" s="197" t="s">
        <v>350</v>
      </c>
      <c r="C25" s="64" t="s">
        <v>321</v>
      </c>
      <c r="D25" s="64" t="s">
        <v>322</v>
      </c>
      <c r="E25" s="61" t="s">
        <v>360</v>
      </c>
      <c r="F25" s="64" t="s">
        <v>308</v>
      </c>
      <c r="G25" s="61" t="s">
        <v>357</v>
      </c>
      <c r="H25" s="64" t="s">
        <v>325</v>
      </c>
      <c r="I25" s="64" t="s">
        <v>304</v>
      </c>
      <c r="J25" s="61" t="s">
        <v>361</v>
      </c>
    </row>
    <row r="26" spans="1:10" ht="18.75" customHeight="1" x14ac:dyDescent="0.3">
      <c r="A26" s="196" t="s">
        <v>280</v>
      </c>
      <c r="B26" s="197" t="s">
        <v>350</v>
      </c>
      <c r="C26" s="64" t="s">
        <v>327</v>
      </c>
      <c r="D26" s="64" t="s">
        <v>328</v>
      </c>
      <c r="E26" s="61" t="s">
        <v>362</v>
      </c>
      <c r="F26" s="64" t="s">
        <v>308</v>
      </c>
      <c r="G26" s="61" t="s">
        <v>309</v>
      </c>
      <c r="H26" s="64" t="s">
        <v>310</v>
      </c>
      <c r="I26" s="64" t="s">
        <v>304</v>
      </c>
      <c r="J26" s="61" t="s">
        <v>363</v>
      </c>
    </row>
    <row r="27" spans="1:10" ht="18.75" customHeight="1" x14ac:dyDescent="0.3">
      <c r="A27" s="196" t="s">
        <v>278</v>
      </c>
      <c r="B27" s="197" t="s">
        <v>497</v>
      </c>
      <c r="C27" s="64" t="s">
        <v>298</v>
      </c>
      <c r="D27" s="64" t="s">
        <v>299</v>
      </c>
      <c r="E27" s="61" t="s">
        <v>365</v>
      </c>
      <c r="F27" s="64" t="s">
        <v>308</v>
      </c>
      <c r="G27" s="61" t="s">
        <v>337</v>
      </c>
      <c r="H27" s="64" t="s">
        <v>325</v>
      </c>
      <c r="I27" s="64" t="s">
        <v>304</v>
      </c>
      <c r="J27" s="61" t="s">
        <v>366</v>
      </c>
    </row>
    <row r="28" spans="1:10" ht="18.75" customHeight="1" x14ac:dyDescent="0.3">
      <c r="A28" s="196" t="s">
        <v>278</v>
      </c>
      <c r="B28" s="197" t="s">
        <v>364</v>
      </c>
      <c r="C28" s="64" t="s">
        <v>298</v>
      </c>
      <c r="D28" s="64" t="s">
        <v>299</v>
      </c>
      <c r="E28" s="61" t="s">
        <v>367</v>
      </c>
      <c r="F28" s="64" t="s">
        <v>308</v>
      </c>
      <c r="G28" s="61" t="s">
        <v>169</v>
      </c>
      <c r="H28" s="64" t="s">
        <v>368</v>
      </c>
      <c r="I28" s="64" t="s">
        <v>304</v>
      </c>
      <c r="J28" s="61" t="s">
        <v>369</v>
      </c>
    </row>
    <row r="29" spans="1:10" ht="18.75" customHeight="1" x14ac:dyDescent="0.3">
      <c r="A29" s="196" t="s">
        <v>278</v>
      </c>
      <c r="B29" s="197" t="s">
        <v>364</v>
      </c>
      <c r="C29" s="64" t="s">
        <v>298</v>
      </c>
      <c r="D29" s="64" t="s">
        <v>306</v>
      </c>
      <c r="E29" s="61" t="s">
        <v>370</v>
      </c>
      <c r="F29" s="64" t="s">
        <v>308</v>
      </c>
      <c r="G29" s="61" t="s">
        <v>309</v>
      </c>
      <c r="H29" s="64" t="s">
        <v>310</v>
      </c>
      <c r="I29" s="64" t="s">
        <v>304</v>
      </c>
      <c r="J29" s="61" t="s">
        <v>371</v>
      </c>
    </row>
    <row r="30" spans="1:10" ht="18.75" customHeight="1" x14ac:dyDescent="0.3">
      <c r="A30" s="196" t="s">
        <v>278</v>
      </c>
      <c r="B30" s="197" t="s">
        <v>364</v>
      </c>
      <c r="C30" s="64" t="s">
        <v>298</v>
      </c>
      <c r="D30" s="64" t="s">
        <v>312</v>
      </c>
      <c r="E30" s="61" t="s">
        <v>372</v>
      </c>
      <c r="F30" s="64" t="s">
        <v>301</v>
      </c>
      <c r="G30" s="61" t="s">
        <v>373</v>
      </c>
      <c r="H30" s="64" t="s">
        <v>374</v>
      </c>
      <c r="I30" s="64" t="s">
        <v>315</v>
      </c>
      <c r="J30" s="61" t="s">
        <v>375</v>
      </c>
    </row>
    <row r="31" spans="1:10" ht="18.75" customHeight="1" x14ac:dyDescent="0.3">
      <c r="A31" s="196" t="s">
        <v>278</v>
      </c>
      <c r="B31" s="197" t="s">
        <v>364</v>
      </c>
      <c r="C31" s="64" t="s">
        <v>298</v>
      </c>
      <c r="D31" s="64" t="s">
        <v>316</v>
      </c>
      <c r="E31" s="61" t="s">
        <v>317</v>
      </c>
      <c r="F31" s="64" t="s">
        <v>301</v>
      </c>
      <c r="G31" s="61" t="s">
        <v>376</v>
      </c>
      <c r="H31" s="64" t="s">
        <v>358</v>
      </c>
      <c r="I31" s="64" t="s">
        <v>304</v>
      </c>
      <c r="J31" s="61" t="s">
        <v>377</v>
      </c>
    </row>
    <row r="32" spans="1:10" ht="18.75" customHeight="1" x14ac:dyDescent="0.3">
      <c r="A32" s="196" t="s">
        <v>278</v>
      </c>
      <c r="B32" s="197" t="s">
        <v>364</v>
      </c>
      <c r="C32" s="64" t="s">
        <v>321</v>
      </c>
      <c r="D32" s="64" t="s">
        <v>322</v>
      </c>
      <c r="E32" s="61" t="s">
        <v>378</v>
      </c>
      <c r="F32" s="64" t="s">
        <v>308</v>
      </c>
      <c r="G32" s="61" t="s">
        <v>167</v>
      </c>
      <c r="H32" s="64" t="s">
        <v>379</v>
      </c>
      <c r="I32" s="64" t="s">
        <v>304</v>
      </c>
      <c r="J32" s="61" t="s">
        <v>380</v>
      </c>
    </row>
    <row r="33" spans="1:10" ht="18.75" customHeight="1" x14ac:dyDescent="0.3">
      <c r="A33" s="196" t="s">
        <v>278</v>
      </c>
      <c r="B33" s="197" t="s">
        <v>364</v>
      </c>
      <c r="C33" s="64" t="s">
        <v>327</v>
      </c>
      <c r="D33" s="64" t="s">
        <v>328</v>
      </c>
      <c r="E33" s="61" t="s">
        <v>381</v>
      </c>
      <c r="F33" s="64" t="s">
        <v>308</v>
      </c>
      <c r="G33" s="61" t="s">
        <v>309</v>
      </c>
      <c r="H33" s="64" t="s">
        <v>310</v>
      </c>
      <c r="I33" s="64" t="s">
        <v>304</v>
      </c>
      <c r="J33" s="61" t="s">
        <v>382</v>
      </c>
    </row>
    <row r="34" spans="1:10" ht="18.75" customHeight="1" x14ac:dyDescent="0.3">
      <c r="A34" s="196" t="s">
        <v>270</v>
      </c>
      <c r="B34" s="197" t="s">
        <v>383</v>
      </c>
      <c r="C34" s="64" t="s">
        <v>298</v>
      </c>
      <c r="D34" s="64" t="s">
        <v>299</v>
      </c>
      <c r="E34" s="61" t="s">
        <v>384</v>
      </c>
      <c r="F34" s="64" t="s">
        <v>301</v>
      </c>
      <c r="G34" s="61" t="s">
        <v>385</v>
      </c>
      <c r="H34" s="64" t="s">
        <v>386</v>
      </c>
      <c r="I34" s="64" t="s">
        <v>304</v>
      </c>
      <c r="J34" s="61" t="s">
        <v>387</v>
      </c>
    </row>
    <row r="35" spans="1:10" ht="18.75" customHeight="1" x14ac:dyDescent="0.3">
      <c r="A35" s="196" t="s">
        <v>270</v>
      </c>
      <c r="B35" s="197" t="s">
        <v>383</v>
      </c>
      <c r="C35" s="64" t="s">
        <v>298</v>
      </c>
      <c r="D35" s="64" t="s">
        <v>306</v>
      </c>
      <c r="E35" s="61" t="s">
        <v>388</v>
      </c>
      <c r="F35" s="64" t="s">
        <v>301</v>
      </c>
      <c r="G35" s="61" t="s">
        <v>389</v>
      </c>
      <c r="H35" s="64" t="s">
        <v>310</v>
      </c>
      <c r="I35" s="64" t="s">
        <v>304</v>
      </c>
      <c r="J35" s="61" t="s">
        <v>390</v>
      </c>
    </row>
    <row r="36" spans="1:10" ht="18.75" customHeight="1" x14ac:dyDescent="0.3">
      <c r="A36" s="196" t="s">
        <v>270</v>
      </c>
      <c r="B36" s="197" t="s">
        <v>383</v>
      </c>
      <c r="C36" s="64" t="s">
        <v>298</v>
      </c>
      <c r="D36" s="64" t="s">
        <v>312</v>
      </c>
      <c r="E36" s="61" t="s">
        <v>391</v>
      </c>
      <c r="F36" s="64" t="s">
        <v>301</v>
      </c>
      <c r="G36" s="61" t="s">
        <v>389</v>
      </c>
      <c r="H36" s="64" t="s">
        <v>310</v>
      </c>
      <c r="I36" s="64" t="s">
        <v>304</v>
      </c>
      <c r="J36" s="61" t="s">
        <v>392</v>
      </c>
    </row>
    <row r="37" spans="1:10" ht="18.75" customHeight="1" x14ac:dyDescent="0.3">
      <c r="A37" s="196" t="s">
        <v>270</v>
      </c>
      <c r="B37" s="197" t="s">
        <v>383</v>
      </c>
      <c r="C37" s="64" t="s">
        <v>298</v>
      </c>
      <c r="D37" s="64" t="s">
        <v>316</v>
      </c>
      <c r="E37" s="61" t="s">
        <v>317</v>
      </c>
      <c r="F37" s="64" t="s">
        <v>393</v>
      </c>
      <c r="G37" s="61" t="s">
        <v>394</v>
      </c>
      <c r="H37" s="64" t="s">
        <v>358</v>
      </c>
      <c r="I37" s="64" t="s">
        <v>304</v>
      </c>
      <c r="J37" s="61" t="s">
        <v>395</v>
      </c>
    </row>
    <row r="38" spans="1:10" ht="18.75" customHeight="1" x14ac:dyDescent="0.3">
      <c r="A38" s="196" t="s">
        <v>270</v>
      </c>
      <c r="B38" s="197" t="s">
        <v>383</v>
      </c>
      <c r="C38" s="64" t="s">
        <v>321</v>
      </c>
      <c r="D38" s="64" t="s">
        <v>322</v>
      </c>
      <c r="E38" s="61" t="s">
        <v>396</v>
      </c>
      <c r="F38" s="64" t="s">
        <v>301</v>
      </c>
      <c r="G38" s="61" t="s">
        <v>397</v>
      </c>
      <c r="H38" s="64" t="s">
        <v>310</v>
      </c>
      <c r="I38" s="64" t="s">
        <v>315</v>
      </c>
      <c r="J38" s="61" t="s">
        <v>398</v>
      </c>
    </row>
    <row r="39" spans="1:10" ht="18.75" customHeight="1" x14ac:dyDescent="0.3">
      <c r="A39" s="196" t="s">
        <v>270</v>
      </c>
      <c r="B39" s="197" t="s">
        <v>383</v>
      </c>
      <c r="C39" s="64" t="s">
        <v>327</v>
      </c>
      <c r="D39" s="64" t="s">
        <v>328</v>
      </c>
      <c r="E39" s="61" t="s">
        <v>399</v>
      </c>
      <c r="F39" s="64" t="s">
        <v>308</v>
      </c>
      <c r="G39" s="61" t="s">
        <v>309</v>
      </c>
      <c r="H39" s="64" t="s">
        <v>310</v>
      </c>
      <c r="I39" s="64" t="s">
        <v>304</v>
      </c>
      <c r="J39" s="61" t="s">
        <v>400</v>
      </c>
    </row>
    <row r="40" spans="1:10" ht="18.75" customHeight="1" x14ac:dyDescent="0.3">
      <c r="A40" s="196" t="s">
        <v>472</v>
      </c>
      <c r="B40" s="197" t="s">
        <v>492</v>
      </c>
      <c r="C40" s="64" t="s">
        <v>298</v>
      </c>
      <c r="D40" s="64" t="s">
        <v>299</v>
      </c>
      <c r="E40" s="61" t="s">
        <v>401</v>
      </c>
      <c r="F40" s="64" t="s">
        <v>301</v>
      </c>
      <c r="G40" s="61" t="s">
        <v>402</v>
      </c>
      <c r="H40" s="64" t="s">
        <v>403</v>
      </c>
      <c r="I40" s="64" t="s">
        <v>304</v>
      </c>
      <c r="J40" s="61" t="s">
        <v>404</v>
      </c>
    </row>
    <row r="41" spans="1:10" ht="18.75" customHeight="1" x14ac:dyDescent="0.3">
      <c r="A41" s="196" t="s">
        <v>284</v>
      </c>
      <c r="B41" s="197" t="s">
        <v>405</v>
      </c>
      <c r="C41" s="64" t="s">
        <v>298</v>
      </c>
      <c r="D41" s="64" t="s">
        <v>299</v>
      </c>
      <c r="E41" s="61" t="s">
        <v>406</v>
      </c>
      <c r="F41" s="64" t="s">
        <v>308</v>
      </c>
      <c r="G41" s="61" t="s">
        <v>169</v>
      </c>
      <c r="H41" s="64" t="s">
        <v>403</v>
      </c>
      <c r="I41" s="64" t="s">
        <v>304</v>
      </c>
      <c r="J41" s="61" t="s">
        <v>407</v>
      </c>
    </row>
    <row r="42" spans="1:10" ht="18.75" customHeight="1" x14ac:dyDescent="0.3">
      <c r="A42" s="196" t="s">
        <v>284</v>
      </c>
      <c r="B42" s="197" t="s">
        <v>405</v>
      </c>
      <c r="C42" s="64" t="s">
        <v>298</v>
      </c>
      <c r="D42" s="64" t="s">
        <v>299</v>
      </c>
      <c r="E42" s="61" t="s">
        <v>493</v>
      </c>
      <c r="F42" s="64" t="s">
        <v>308</v>
      </c>
      <c r="G42" s="61" t="s">
        <v>333</v>
      </c>
      <c r="H42" s="64" t="s">
        <v>338</v>
      </c>
      <c r="I42" s="64" t="s">
        <v>304</v>
      </c>
      <c r="J42" s="61" t="s">
        <v>494</v>
      </c>
    </row>
    <row r="43" spans="1:10" ht="18.75" customHeight="1" x14ac:dyDescent="0.3">
      <c r="A43" s="196" t="s">
        <v>284</v>
      </c>
      <c r="B43" s="197" t="s">
        <v>405</v>
      </c>
      <c r="C43" s="64" t="s">
        <v>298</v>
      </c>
      <c r="D43" s="64" t="s">
        <v>299</v>
      </c>
      <c r="E43" s="61" t="s">
        <v>408</v>
      </c>
      <c r="F43" s="64" t="s">
        <v>308</v>
      </c>
      <c r="G43" s="61" t="s">
        <v>389</v>
      </c>
      <c r="H43" s="64" t="s">
        <v>325</v>
      </c>
      <c r="I43" s="64" t="s">
        <v>304</v>
      </c>
      <c r="J43" s="61" t="s">
        <v>409</v>
      </c>
    </row>
    <row r="44" spans="1:10" ht="18.75" customHeight="1" x14ac:dyDescent="0.3">
      <c r="A44" s="196" t="s">
        <v>284</v>
      </c>
      <c r="B44" s="197" t="s">
        <v>405</v>
      </c>
      <c r="C44" s="64" t="s">
        <v>298</v>
      </c>
      <c r="D44" s="64" t="s">
        <v>299</v>
      </c>
      <c r="E44" s="61" t="s">
        <v>410</v>
      </c>
      <c r="F44" s="64" t="s">
        <v>301</v>
      </c>
      <c r="G44" s="61" t="s">
        <v>302</v>
      </c>
      <c r="H44" s="64" t="s">
        <v>411</v>
      </c>
      <c r="I44" s="64" t="s">
        <v>304</v>
      </c>
      <c r="J44" s="61" t="s">
        <v>412</v>
      </c>
    </row>
    <row r="45" spans="1:10" ht="18.75" customHeight="1" x14ac:dyDescent="0.3">
      <c r="A45" s="196" t="s">
        <v>284</v>
      </c>
      <c r="B45" s="197" t="s">
        <v>405</v>
      </c>
      <c r="C45" s="64" t="s">
        <v>298</v>
      </c>
      <c r="D45" s="64" t="s">
        <v>299</v>
      </c>
      <c r="E45" s="61" t="s">
        <v>413</v>
      </c>
      <c r="F45" s="64" t="s">
        <v>301</v>
      </c>
      <c r="G45" s="61" t="s">
        <v>302</v>
      </c>
      <c r="H45" s="64" t="s">
        <v>303</v>
      </c>
      <c r="I45" s="64" t="s">
        <v>304</v>
      </c>
      <c r="J45" s="61" t="s">
        <v>414</v>
      </c>
    </row>
    <row r="46" spans="1:10" ht="18.75" customHeight="1" x14ac:dyDescent="0.3">
      <c r="A46" s="196" t="s">
        <v>284</v>
      </c>
      <c r="B46" s="197" t="s">
        <v>405</v>
      </c>
      <c r="C46" s="64" t="s">
        <v>298</v>
      </c>
      <c r="D46" s="64" t="s">
        <v>299</v>
      </c>
      <c r="E46" s="61" t="s">
        <v>415</v>
      </c>
      <c r="F46" s="64" t="s">
        <v>301</v>
      </c>
      <c r="G46" s="61" t="s">
        <v>385</v>
      </c>
      <c r="H46" s="64" t="s">
        <v>338</v>
      </c>
      <c r="I46" s="64" t="s">
        <v>304</v>
      </c>
      <c r="J46" s="61" t="s">
        <v>416</v>
      </c>
    </row>
    <row r="47" spans="1:10" ht="18.75" customHeight="1" x14ac:dyDescent="0.3">
      <c r="A47" s="196" t="s">
        <v>284</v>
      </c>
      <c r="B47" s="197" t="s">
        <v>405</v>
      </c>
      <c r="C47" s="64" t="s">
        <v>298</v>
      </c>
      <c r="D47" s="64" t="s">
        <v>299</v>
      </c>
      <c r="E47" s="61" t="s">
        <v>417</v>
      </c>
      <c r="F47" s="64" t="s">
        <v>301</v>
      </c>
      <c r="G47" s="61" t="s">
        <v>385</v>
      </c>
      <c r="H47" s="64" t="s">
        <v>338</v>
      </c>
      <c r="I47" s="64" t="s">
        <v>304</v>
      </c>
      <c r="J47" s="61" t="s">
        <v>418</v>
      </c>
    </row>
    <row r="48" spans="1:10" ht="18.75" customHeight="1" x14ac:dyDescent="0.3">
      <c r="A48" s="196" t="s">
        <v>284</v>
      </c>
      <c r="B48" s="197" t="s">
        <v>405</v>
      </c>
      <c r="C48" s="64" t="s">
        <v>298</v>
      </c>
      <c r="D48" s="64" t="s">
        <v>306</v>
      </c>
      <c r="E48" s="61" t="s">
        <v>419</v>
      </c>
      <c r="F48" s="64" t="s">
        <v>301</v>
      </c>
      <c r="G48" s="61" t="s">
        <v>420</v>
      </c>
      <c r="H48" s="64" t="s">
        <v>310</v>
      </c>
      <c r="I48" s="64" t="s">
        <v>304</v>
      </c>
      <c r="J48" s="61" t="s">
        <v>421</v>
      </c>
    </row>
    <row r="49" spans="1:10" ht="18.75" customHeight="1" x14ac:dyDescent="0.3">
      <c r="A49" s="196" t="s">
        <v>284</v>
      </c>
      <c r="B49" s="197" t="s">
        <v>405</v>
      </c>
      <c r="C49" s="64" t="s">
        <v>298</v>
      </c>
      <c r="D49" s="64" t="s">
        <v>312</v>
      </c>
      <c r="E49" s="61" t="s">
        <v>422</v>
      </c>
      <c r="F49" s="64" t="s">
        <v>301</v>
      </c>
      <c r="G49" s="61" t="s">
        <v>423</v>
      </c>
      <c r="H49" s="64"/>
      <c r="I49" s="64" t="s">
        <v>315</v>
      </c>
      <c r="J49" s="61" t="s">
        <v>422</v>
      </c>
    </row>
    <row r="50" spans="1:10" ht="18.75" customHeight="1" x14ac:dyDescent="0.3">
      <c r="A50" s="196" t="s">
        <v>284</v>
      </c>
      <c r="B50" s="197" t="s">
        <v>405</v>
      </c>
      <c r="C50" s="64" t="s">
        <v>298</v>
      </c>
      <c r="D50" s="64" t="s">
        <v>316</v>
      </c>
      <c r="E50" s="61" t="s">
        <v>317</v>
      </c>
      <c r="F50" s="64" t="s">
        <v>301</v>
      </c>
      <c r="G50" s="61" t="s">
        <v>337</v>
      </c>
      <c r="H50" s="64" t="s">
        <v>319</v>
      </c>
      <c r="I50" s="64" t="s">
        <v>304</v>
      </c>
      <c r="J50" s="61" t="s">
        <v>424</v>
      </c>
    </row>
    <row r="51" spans="1:10" ht="18.75" customHeight="1" x14ac:dyDescent="0.3">
      <c r="A51" s="196" t="s">
        <v>284</v>
      </c>
      <c r="B51" s="197" t="s">
        <v>405</v>
      </c>
      <c r="C51" s="64" t="s">
        <v>321</v>
      </c>
      <c r="D51" s="64" t="s">
        <v>322</v>
      </c>
      <c r="E51" s="61" t="s">
        <v>425</v>
      </c>
      <c r="F51" s="64" t="s">
        <v>308</v>
      </c>
      <c r="G51" s="61" t="s">
        <v>309</v>
      </c>
      <c r="H51" s="64" t="s">
        <v>310</v>
      </c>
      <c r="I51" s="64" t="s">
        <v>304</v>
      </c>
      <c r="J51" s="61" t="s">
        <v>426</v>
      </c>
    </row>
    <row r="52" spans="1:10" ht="18.75" customHeight="1" x14ac:dyDescent="0.3">
      <c r="A52" s="196" t="s">
        <v>284</v>
      </c>
      <c r="B52" s="197" t="s">
        <v>405</v>
      </c>
      <c r="C52" s="64" t="s">
        <v>327</v>
      </c>
      <c r="D52" s="64" t="s">
        <v>328</v>
      </c>
      <c r="E52" s="61" t="s">
        <v>427</v>
      </c>
      <c r="F52" s="64" t="s">
        <v>308</v>
      </c>
      <c r="G52" s="61" t="s">
        <v>309</v>
      </c>
      <c r="H52" s="64" t="s">
        <v>310</v>
      </c>
      <c r="I52" s="64" t="s">
        <v>304</v>
      </c>
      <c r="J52" s="61" t="s">
        <v>428</v>
      </c>
    </row>
    <row r="53" spans="1:10" ht="18.75" customHeight="1" x14ac:dyDescent="0.3">
      <c r="A53" s="196" t="s">
        <v>284</v>
      </c>
      <c r="B53" s="197" t="s">
        <v>405</v>
      </c>
      <c r="C53" s="64" t="s">
        <v>327</v>
      </c>
      <c r="D53" s="64" t="s">
        <v>328</v>
      </c>
      <c r="E53" s="61" t="s">
        <v>429</v>
      </c>
      <c r="F53" s="64" t="s">
        <v>308</v>
      </c>
      <c r="G53" s="61" t="s">
        <v>309</v>
      </c>
      <c r="H53" s="64" t="s">
        <v>310</v>
      </c>
      <c r="I53" s="64" t="s">
        <v>304</v>
      </c>
      <c r="J53" s="61" t="s">
        <v>430</v>
      </c>
    </row>
  </sheetData>
  <mergeCells count="14">
    <mergeCell ref="A27:A33"/>
    <mergeCell ref="A34:A39"/>
    <mergeCell ref="A40:A53"/>
    <mergeCell ref="B8:B13"/>
    <mergeCell ref="B14:B20"/>
    <mergeCell ref="B21:B26"/>
    <mergeCell ref="B27:B33"/>
    <mergeCell ref="B34:B39"/>
    <mergeCell ref="B40:B53"/>
    <mergeCell ref="A2:J2"/>
    <mergeCell ref="A3:H3"/>
    <mergeCell ref="A8:A13"/>
    <mergeCell ref="A14:A20"/>
    <mergeCell ref="A21:A26"/>
  </mergeCells>
  <phoneticPr fontId="29"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2025-03-13T03:13:00Z</dcterms:created>
  <dcterms:modified xsi:type="dcterms:W3CDTF">2025-03-27T07:33:01Z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